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75\Desktop\R5.10.19財政状況資料集（R3決算分）\"/>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0" r:id="rId15"/>
    <sheet name="施設類型別ストック情報分析表②" sheetId="19"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O37" i="10"/>
  <c r="BE37" i="10"/>
  <c r="AM37" i="10"/>
  <c r="CO36" i="10"/>
  <c r="BE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U34" i="10"/>
  <c r="U35" i="10" s="1"/>
  <c r="U36" i="10" s="1"/>
  <c r="U37" i="10" s="1"/>
  <c r="AM34" i="10"/>
  <c r="AM35" i="10" s="1"/>
  <c r="AM36" i="10" s="1"/>
  <c r="BE34" i="10" l="1"/>
  <c r="BW34" i="10" l="1"/>
  <c r="BW35" i="10" s="1"/>
  <c r="BW36" i="10" s="1"/>
  <c r="BW37" i="10" s="1"/>
  <c r="BW38" i="10" s="1"/>
  <c r="BW39" i="10" s="1"/>
  <c r="BW40" i="10" s="1"/>
  <c r="CO34" i="10" l="1"/>
  <c r="CO35" i="10" s="1"/>
</calcChain>
</file>

<file path=xl/sharedStrings.xml><?xml version="1.0" encoding="utf-8"?>
<sst xmlns="http://schemas.openxmlformats.org/spreadsheetml/2006/main" count="1139" uniqueCount="612">
  <si>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</si>
  <si>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</si>
  <si>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</si>
  <si>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</si>
  <si>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</si>
  <si>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</si>
  <si>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</si>
  <si>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</si>
  <si>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</si>
  <si>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</si>
  <si>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</si>
  <si>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</si>
  <si>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</si>
  <si>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</si>
  <si>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</si>
  <si>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</si>
  <si>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</si>
  <si>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</si>
  <si>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</si>
  <si>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</si>
  <si>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</si>
  <si>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</si>
  <si>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</si>
  <si>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</si>
  <si>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</si>
  <si>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</si>
  <si>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</si>
  <si>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</si>
  <si>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</si>
  <si>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</si>
  <si>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</si>
  <si>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</si>
  <si>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</si>
  <si>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</si>
  <si>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</si>
  <si>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</si>
  <si>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</si>
  <si>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</si>
  <si>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</si>
  <si>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</si>
  <si>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</si>
  <si>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</si>
  <si>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</si>
  <si>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</si>
  <si>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</si>
  <si>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</si>
  <si>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</si>
  <si>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</si>
  <si>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</si>
  <si>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</si>
  <si>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</si>
  <si>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</si>
  <si>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</si>
  <si>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</si>
  <si>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</si>
  <si>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</si>
  <si>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</si>
  <si>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</si>
  <si>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</si>
  <si>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</si>
  <si>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</si>
  <si>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</si>
  <si>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</si>
  <si>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</si>
  <si>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</si>
  <si>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</si>
  <si>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</si>
  <si>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</si>
  <si>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</si>
  <si>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</si>
  <si>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</si>
  <si>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</si>
  <si>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</si>
  <si>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</si>
  <si>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</si>
  <si>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</si>
  <si>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</si>
  <si>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</si>
  <si>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</si>
  <si>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</si>
  <si>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</si>
  <si>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</si>
  <si>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</si>
  <si>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</si>
  <si>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</si>
  <si>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</si>
  <si>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</si>
  <si>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</si>
  <si>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</si>
  <si>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</si>
  <si>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</si>
  <si>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</si>
  <si>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</si>
  <si>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</si>
  <si>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</si>
  <si>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</si>
  <si>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</si>
  <si>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</si>
  <si>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神河町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</si>
  <si>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</si>
  <si>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</si>
  <si>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</si>
  <si>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</si>
  <si>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</si>
  <si>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</si>
  <si>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</si>
  <si>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</si>
  <si>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</si>
  <si>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</si>
  <si>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</si>
  <si>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</si>
  <si>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</si>
  <si>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</si>
  <si>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</si>
  <si>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</si>
  <si>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</si>
  <si>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</si>
  <si>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</si>
  <si>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</si>
  <si>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</si>
  <si>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</si>
  <si>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</si>
  <si>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</si>
  <si>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</si>
  <si>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</si>
  <si>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</si>
  <si>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</si>
  <si>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</si>
  <si>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</si>
  <si>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</si>
  <si>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</si>
  <si>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</si>
  <si>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</si>
  <si>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</si>
  <si>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</si>
  <si>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</si>
  <si>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</si>
  <si>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</si>
  <si>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</si>
  <si>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</si>
  <si>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</si>
  <si>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</si>
  <si>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</si>
  <si>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</si>
  <si>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</si>
  <si>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</si>
  <si>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</si>
  <si>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</si>
  <si>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</si>
  <si>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</si>
  <si>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</si>
  <si>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</si>
  <si>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</si>
  <si>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</si>
  <si>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</si>
  <si>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</si>
  <si>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</si>
  <si>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</si>
  <si>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</si>
  <si>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</si>
  <si>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</si>
  <si>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</si>
  <si>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</si>
  <si>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</si>
  <si>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</si>
  <si>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</si>
  <si>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</si>
  <si>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</si>
  <si>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</si>
  <si>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</si>
  <si>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</si>
  <si>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</si>
  <si>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</si>
  <si>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</si>
  <si>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</si>
  <si>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</si>
  <si>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</si>
  <si>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</si>
  <si>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</si>
  <si>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</si>
  <si>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</si>
  <si>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</si>
  <si>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</si>
  <si>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</si>
  <si>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</si>
  <si>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</si>
  <si>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</si>
  <si>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</si>
  <si>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</si>
  <si>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</si>
  <si>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</si>
  <si>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</si>
  <si>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</si>
  <si>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</si>
  <si>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</si>
  <si>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</si>
  <si>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</si>
  <si>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</si>
  <si>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</si>
  <si>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</si>
  <si>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</si>
  <si>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</si>
  <si>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</si>
  <si>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</si>
  <si>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</si>
  <si>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</si>
  <si>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</si>
  <si>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</si>
  <si>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</si>
  <si>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</si>
  <si>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</si>
  <si>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</si>
  <si>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</si>
  <si>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</si>
  <si>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兵庫県神河町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</si>
  <si>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</si>
  <si>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</si>
  <si>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</si>
  <si>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</si>
  <si>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</si>
  <si>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</si>
  <si>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</si>
  <si>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</si>
  <si>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</si>
  <si>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</si>
  <si>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</si>
  <si>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</si>
  <si>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</si>
  <si>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</si>
  <si>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</si>
  <si>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</si>
  <si>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</si>
  <si>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</si>
  <si>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</si>
  <si>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</si>
  <si>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</si>
  <si>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</si>
  <si>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</si>
  <si>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</si>
  <si>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</si>
  <si>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</si>
  <si>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</si>
  <si>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</si>
  <si>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</si>
  <si>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</si>
  <si>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</si>
  <si>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</si>
  <si>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</si>
  <si>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</si>
  <si>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</si>
  <si>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</si>
  <si>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</si>
  <si>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</si>
  <si>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</si>
  <si>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</si>
  <si>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</si>
  <si>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</si>
  <si>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</si>
  <si>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</si>
  <si>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</si>
  <si>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</si>
  <si>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</si>
  <si>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</si>
  <si>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</si>
  <si>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</si>
  <si>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</si>
  <si>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</si>
  <si>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</si>
  <si>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</si>
  <si>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</si>
  <si>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</si>
  <si>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</si>
  <si>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</si>
  <si>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</si>
  <si>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</si>
  <si>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</si>
  <si>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</si>
  <si>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</si>
  <si>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</si>
  <si>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</si>
  <si>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</si>
  <si>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</si>
  <si>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</si>
  <si>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</si>
  <si>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</si>
  <si>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</si>
  <si>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</si>
  <si>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</si>
  <si>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</si>
  <si>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</si>
  <si>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</si>
  <si>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</si>
  <si>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</si>
  <si>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</si>
  <si>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</si>
  <si>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</si>
  <si>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</si>
  <si>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</si>
  <si>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</si>
  <si>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</si>
  <si>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</si>
  <si>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</si>
  <si>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</si>
  <si>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</si>
  <si>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</si>
  <si>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</si>
  <si>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</si>
  <si>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</si>
  <si>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</si>
  <si>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</si>
  <si>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</si>
  <si>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</si>
  <si>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</si>
  <si>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</si>
  <si>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</si>
  <si>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</si>
  <si>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</si>
  <si>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</si>
  <si>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</si>
  <si>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</si>
  <si>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</si>
  <si>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</si>
  <si>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</si>
  <si>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</si>
  <si>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</si>
  <si>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</si>
  <si>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</si>
  <si>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</si>
  <si>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</si>
  <si>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</si>
  <si>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</si>
  <si>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</si>
  <si>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</si>
  <si>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</si>
  <si>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</si>
  <si>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</si>
  <si>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</si>
  <si>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</si>
  <si>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</si>
  <si>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</si>
  <si>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</si>
  <si>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</si>
  <si>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</si>
  <si>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その他</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</si>
  <si>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</si>
  <si>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</si>
  <si>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</si>
  <si>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</si>
  <si>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</si>
  <si>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</si>
  <si>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</si>
  <si>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</si>
  <si>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</si>
  <si>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</si>
  <si>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</si>
  <si>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</si>
  <si>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</si>
  <si>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</si>
  <si>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</si>
  <si>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</si>
  <si>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</si>
  <si>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</si>
  <si>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</si>
  <si>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</si>
  <si>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</si>
  <si>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</si>
  <si>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</si>
  <si>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</si>
  <si>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兵庫県神河町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</si>
  <si>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</si>
  <si>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</si>
  <si>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</si>
  <si>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</si>
  <si>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</si>
  <si>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</si>
  <si>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</si>
  <si>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</si>
  <si>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</si>
  <si>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</si>
  <si>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</si>
  <si>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</si>
  <si>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</si>
  <si>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</si>
  <si>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</si>
  <si>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</si>
  <si>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</si>
  <si>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</si>
  <si>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</si>
  <si>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</si>
  <si>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介護療育支援事業特別会計</t>
    <phoneticPr fontId="5"/>
  </si>
  <si>
    <t>産業廃棄物処理事業特別会計</t>
    <phoneticPr fontId="5"/>
  </si>
  <si>
    <t>寺前地区振興基金特別会計</t>
    <phoneticPr fontId="5"/>
  </si>
  <si>
    <t>長谷地区振興基金特別会計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</si>
  <si>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</si>
  <si>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</si>
  <si>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</si>
  <si>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</si>
  <si>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</si>
  <si>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</si>
  <si>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</si>
  <si>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</si>
  <si>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</si>
  <si>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</si>
  <si>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</si>
  <si>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</si>
  <si>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</si>
  <si>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</si>
  <si>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</si>
  <si>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</si>
  <si>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</si>
  <si>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訪問看護事業特別会計</t>
    <phoneticPr fontId="5"/>
  </si>
  <si>
    <t>水道事業会計</t>
    <phoneticPr fontId="5"/>
  </si>
  <si>
    <t>法適用企業</t>
    <phoneticPr fontId="5"/>
  </si>
  <si>
    <t>下水道事業会計</t>
    <phoneticPr fontId="5"/>
  </si>
  <si>
    <t>公立神崎総合病院事業会計</t>
    <phoneticPr fontId="5"/>
  </si>
  <si>
    <t>法適用企業</t>
    <phoneticPr fontId="5"/>
  </si>
  <si>
    <t>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</si>
  <si>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</si>
  <si>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</si>
  <si>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</si>
  <si>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</si>
  <si>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</si>
  <si>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</si>
  <si>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</si>
  <si>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</si>
  <si>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</si>
  <si>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</si>
  <si>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</si>
  <si>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</si>
  <si>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</si>
  <si>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</si>
  <si>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</si>
  <si>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</si>
  <si>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</si>
  <si>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</si>
  <si>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</si>
  <si>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</si>
  <si>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</si>
  <si>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</si>
  <si>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</si>
  <si>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</si>
  <si>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</si>
  <si>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</si>
  <si>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</si>
  <si>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</si>
  <si>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</si>
  <si>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</si>
  <si>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</si>
  <si>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</si>
  <si>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</si>
  <si>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</si>
  <si>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</si>
  <si>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</si>
  <si>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</si>
  <si>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</si>
  <si>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</si>
  <si>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</si>
  <si>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</si>
  <si>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</si>
  <si>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</si>
  <si>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</si>
  <si>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</si>
  <si>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</si>
  <si>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</si>
  <si>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</si>
  <si>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</si>
  <si>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</si>
  <si>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</si>
  <si>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</si>
  <si>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</si>
  <si>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</si>
  <si>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</si>
  <si>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</si>
  <si>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</si>
  <si>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</si>
  <si>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</si>
  <si>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</si>
  <si>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公立神崎総合病院事業会計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</si>
  <si>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</si>
  <si>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</si>
  <si>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</si>
  <si>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</si>
  <si>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</si>
  <si>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</si>
  <si>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</si>
  <si>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</si>
  <si>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</si>
  <si>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</si>
  <si>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</si>
  <si>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</si>
  <si>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</si>
  <si>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</si>
  <si>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</si>
  <si>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</si>
  <si>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</si>
  <si>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</si>
  <si>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</si>
  <si>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</si>
  <si>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</si>
  <si>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</si>
  <si>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</si>
  <si>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</si>
  <si>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</si>
  <si>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</si>
  <si>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</si>
  <si>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</si>
  <si>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</si>
  <si>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</si>
  <si>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</si>
  <si>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</si>
  <si>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</si>
  <si>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</si>
  <si>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</si>
  <si>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</si>
  <si>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</si>
  <si>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</si>
  <si>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</si>
  <si>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</si>
  <si>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</si>
  <si>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</si>
  <si>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</si>
  <si>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</si>
  <si>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</si>
  <si>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</si>
  <si>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</si>
  <si>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</si>
  <si>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</si>
  <si>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</si>
  <si>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</si>
  <si>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</si>
  <si>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</si>
  <si>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</si>
  <si>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</si>
  <si>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</si>
  <si>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</si>
  <si>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</si>
  <si>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</si>
  <si>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</si>
  <si>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</si>
  <si>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</si>
  <si>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</si>
  <si>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</si>
  <si>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</si>
  <si>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</si>
  <si>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</si>
  <si>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</si>
  <si>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</si>
  <si>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</si>
  <si>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</si>
  <si>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</si>
  <si>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</si>
  <si>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</si>
  <si>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</si>
  <si>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</si>
  <si>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</si>
  <si>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</si>
  <si>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</si>
  <si>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</si>
  <si>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</si>
  <si>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</si>
  <si>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</si>
  <si>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</si>
  <si>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</si>
  <si>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</si>
  <si>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3.87</t>
  </si>
  <si>
    <t>▲ 6.61</t>
  </si>
  <si>
    <t>▲ 4.50</t>
  </si>
  <si>
    <t>公立神崎総合病院事業会計</t>
  </si>
  <si>
    <t>下水道事業会計</t>
  </si>
  <si>
    <t>水道事業会計</t>
  </si>
  <si>
    <t>一般会計</t>
  </si>
  <si>
    <t>土地開発事業特別会計</t>
  </si>
  <si>
    <t>訪問看護事業特別会計</t>
  </si>
  <si>
    <t>介護保険事業特別会計</t>
  </si>
  <si>
    <t>国民健康保険事業特別会計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</si>
  <si>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</si>
  <si>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</si>
  <si>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</si>
  <si>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</si>
  <si>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</si>
  <si>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</si>
  <si>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</si>
  <si>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</si>
  <si>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</si>
  <si>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中播衛生施設事務組合</t>
    <rPh sb="0" eb="1">
      <t>ナカ</t>
    </rPh>
    <rPh sb="1" eb="2">
      <t>バン</t>
    </rPh>
    <rPh sb="2" eb="4">
      <t>エイセイ</t>
    </rPh>
    <rPh sb="4" eb="6">
      <t>シセツ</t>
    </rPh>
    <rPh sb="6" eb="8">
      <t>ジム</t>
    </rPh>
    <rPh sb="8" eb="10">
      <t>クミアイ</t>
    </rPh>
    <phoneticPr fontId="2"/>
  </si>
  <si>
    <t>-</t>
    <phoneticPr fontId="2"/>
  </si>
  <si>
    <t>中播北部行政事務組合</t>
    <rPh sb="0" eb="1">
      <t>ナカ</t>
    </rPh>
    <rPh sb="1" eb="2">
      <t>バン</t>
    </rPh>
    <rPh sb="2" eb="4">
      <t>ホクブ</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</si>
  <si>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</si>
  <si>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</si>
  <si>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兵庫県市町村交通災害共済組合</t>
    <rPh sb="0" eb="3">
      <t>ヒョウゴケン</t>
    </rPh>
    <rPh sb="3" eb="6">
      <t>シチョウソン</t>
    </rPh>
    <rPh sb="6" eb="8">
      <t>コウツウ</t>
    </rPh>
    <rPh sb="8" eb="10">
      <t>サイガイ</t>
    </rPh>
    <rPh sb="10" eb="12">
      <t>キョウサイ</t>
    </rPh>
    <rPh sb="12" eb="14">
      <t>クミアイ</t>
    </rPh>
    <phoneticPr fontId="2"/>
  </si>
  <si>
    <t>兵庫県後期高齢者医療広域連合（一般会計）</t>
    <rPh sb="0" eb="3">
      <t>ヒョウゴケン</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</si>
  <si>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7">
      <t>コウレイ</t>
    </rPh>
    <rPh sb="7" eb="8">
      <t>モノ</t>
    </rPh>
    <rPh sb="8" eb="10">
      <t>イリョウ</t>
    </rPh>
    <rPh sb="10" eb="12">
      <t>コウイキ</t>
    </rPh>
    <rPh sb="12" eb="14">
      <t>レンゴウ</t>
    </rPh>
    <rPh sb="15" eb="17">
      <t>トクベツ</t>
    </rPh>
    <rPh sb="17" eb="19">
      <t>カイケイ</t>
    </rPh>
    <phoneticPr fontId="2"/>
  </si>
  <si>
    <t>㈱神崎ﾌｰﾄﾞ</t>
    <rPh sb="1" eb="3">
      <t>カンザキ</t>
    </rPh>
    <phoneticPr fontId="2"/>
  </si>
  <si>
    <t>兵庫県町土地開発公社</t>
    <rPh sb="0" eb="3">
      <t>ヒョウゴケン</t>
    </rPh>
    <rPh sb="3" eb="4">
      <t>マチ</t>
    </rPh>
    <rPh sb="4" eb="6">
      <t>トチ</t>
    </rPh>
    <rPh sb="6" eb="8">
      <t>カイハツ</t>
    </rPh>
    <rPh sb="8" eb="10">
      <t>コウシャ</t>
    </rPh>
    <phoneticPr fontId="2"/>
  </si>
  <si>
    <t>-</t>
    <phoneticPr fontId="2"/>
  </si>
  <si>
    <t>　ケーブルテレビネッﾄワーク維持基金</t>
    <phoneticPr fontId="2"/>
  </si>
  <si>
    <t>　まちづくり基金</t>
    <rPh sb="6" eb="8">
      <t>キキン</t>
    </rPh>
    <phoneticPr fontId="5"/>
  </si>
  <si>
    <t>　公共施設維持管理基金</t>
    <phoneticPr fontId="2"/>
  </si>
  <si>
    <t>　寺前地区振興基金</t>
    <rPh sb="1" eb="3">
      <t>テラマエ</t>
    </rPh>
    <rPh sb="3" eb="5">
      <t>チク</t>
    </rPh>
    <rPh sb="5" eb="9">
      <t>シンコウキキン</t>
    </rPh>
    <phoneticPr fontId="2"/>
  </si>
  <si>
    <t>　長谷地区振興基金</t>
    <rPh sb="1" eb="5">
      <t>ハセチク</t>
    </rPh>
    <rPh sb="5" eb="9">
      <t>シンコウキキン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</si>
  <si>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</si>
  <si>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</si>
  <si>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</si>
  <si>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地方債現在高の減、標準財政規模の増等により、</t>
    </r>
    <r>
      <rPr>
        <sz val="11"/>
        <color indexed="8"/>
        <rFont val="游ゴシック"/>
        <family val="3"/>
        <charset val="128"/>
      </rPr>
      <t>将来負担比率は令和2年度と比較すると36.6％減少しているが、類似団体と比べると高い水準にある。一方、有形固定資産減価償却率は類似団体よりも低くなっている。これは、合併時に作成した新町建設計画により施設整備を進めてきたこと、学校施設の統廃合による新しい小中学校を建設したこと等による。</t>
    </r>
    <rPh sb="1" eb="4">
      <t>チホウサイ</t>
    </rPh>
    <rPh sb="4" eb="7">
      <t>ゲンザイダカ</t>
    </rPh>
    <rPh sb="10" eb="14">
      <t>ヒョウジュンザイセイ</t>
    </rPh>
    <rPh sb="14" eb="16">
      <t>キボ</t>
    </rPh>
    <rPh sb="23" eb="25">
      <t>ショウライ</t>
    </rPh>
    <rPh sb="25" eb="27">
      <t>フタン</t>
    </rPh>
    <rPh sb="27" eb="29">
      <t>ヒリツ</t>
    </rPh>
    <rPh sb="30" eb="32">
      <t>レイワ</t>
    </rPh>
    <rPh sb="36" eb="38">
      <t>ヒカク</t>
    </rPh>
    <rPh sb="46" eb="48">
      <t>ゲンショウ</t>
    </rPh>
    <rPh sb="54" eb="56">
      <t>ルイジ</t>
    </rPh>
    <rPh sb="56" eb="58">
      <t>ダンタイ</t>
    </rPh>
    <rPh sb="59" eb="60">
      <t>クラ</t>
    </rPh>
    <rPh sb="63" eb="64">
      <t>タカ</t>
    </rPh>
    <rPh sb="65" eb="67">
      <t>スイジュン</t>
    </rPh>
    <rPh sb="71" eb="73">
      <t>イッポウ</t>
    </rPh>
    <rPh sb="74" eb="76">
      <t>ユウケイ</t>
    </rPh>
    <rPh sb="76" eb="78">
      <t>コテイ</t>
    </rPh>
    <rPh sb="78" eb="80">
      <t>シサン</t>
    </rPh>
    <rPh sb="80" eb="82">
      <t>ゲンカ</t>
    </rPh>
    <rPh sb="82" eb="84">
      <t>ショウキャク</t>
    </rPh>
    <rPh sb="84" eb="85">
      <t>リツ</t>
    </rPh>
    <rPh sb="86" eb="88">
      <t>ルイジ</t>
    </rPh>
    <rPh sb="88" eb="90">
      <t>ダンタイ</t>
    </rPh>
    <rPh sb="93" eb="94">
      <t>ヒク</t>
    </rPh>
    <rPh sb="105" eb="107">
      <t>ガッペイ</t>
    </rPh>
    <rPh sb="107" eb="108">
      <t>ジ</t>
    </rPh>
    <rPh sb="109" eb="111">
      <t>サクセイ</t>
    </rPh>
    <rPh sb="135" eb="137">
      <t>ガッコウ</t>
    </rPh>
    <rPh sb="137" eb="139">
      <t>シセツ</t>
    </rPh>
    <rPh sb="140" eb="143">
      <t>トウハイゴウ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</si>
  <si>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</si>
  <si>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</si>
  <si>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</si>
  <si>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</si>
  <si>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</si>
  <si>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</si>
  <si>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1"/>
        <color indexed="8"/>
        <rFont val="游ゴシック"/>
        <family val="3"/>
        <charset val="128"/>
      </rPr>
      <t>合併特例債の元利償還金の減、標準財政規模の増等により、実質公債費率は前年度比△1.9％改善したものの、将来負担比率・実質公債費比率とも類似団体と比較すると高い値となっている。一般会計では公園整備事業、河川監視システム整備事業</t>
    </r>
    <r>
      <rPr>
        <sz val="11"/>
        <rFont val="游ゴシック"/>
        <family val="3"/>
        <charset val="128"/>
      </rPr>
      <t>等で6.5億円</t>
    </r>
    <r>
      <rPr>
        <sz val="11"/>
        <color indexed="8"/>
        <rFont val="游ゴシック"/>
        <family val="3"/>
        <charset val="128"/>
      </rPr>
      <t>の起債を発行したが、標準財政規模の増等により将来負担比率は36.6％減少した。地方債の償還により、実質公債費比率が上昇していくことが考えられるため、これまで以上に公債費の適正化に取り組んでいく必要がある。</t>
    </r>
    <rPh sb="1" eb="6">
      <t>ガッペイトクレイサイ</t>
    </rPh>
    <rPh sb="7" eb="12">
      <t>ガンリショウカンキン</t>
    </rPh>
    <rPh sb="13" eb="14">
      <t>ゲン</t>
    </rPh>
    <rPh sb="15" eb="21">
      <t>ヒョウジュンザイセイキボ</t>
    </rPh>
    <rPh sb="22" eb="23">
      <t>ゾウ</t>
    </rPh>
    <rPh sb="23" eb="24">
      <t>ナド</t>
    </rPh>
    <rPh sb="28" eb="34">
      <t>ジッシツコウサイヒリツ</t>
    </rPh>
    <rPh sb="35" eb="39">
      <t>ゼンネンドヒ</t>
    </rPh>
    <rPh sb="44" eb="46">
      <t>カイゼン</t>
    </rPh>
    <rPh sb="88" eb="92">
      <t>イッパンカイケイ</t>
    </rPh>
    <rPh sb="94" eb="96">
      <t>コウエン</t>
    </rPh>
    <rPh sb="101" eb="103">
      <t>カセン</t>
    </rPh>
    <rPh sb="103" eb="105">
      <t>カンシ</t>
    </rPh>
    <rPh sb="109" eb="111">
      <t>セイビ</t>
    </rPh>
    <rPh sb="111" eb="113">
      <t>ジギョウ</t>
    </rPh>
    <rPh sb="130" eb="136">
      <t>ヒョウジュンザイセイキボ</t>
    </rPh>
    <rPh sb="137" eb="138">
      <t>ゾウ</t>
    </rPh>
    <rPh sb="138" eb="139">
      <t>ナド</t>
    </rPh>
    <rPh sb="142" eb="148">
      <t>ショウライフタンヒリツ</t>
    </rPh>
    <rPh sb="154" eb="156">
      <t>ゲンショウ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</si>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</sst>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font>
    <font>
      <sz val="11"/>
      <name val="游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B85E-449C-8C5C-A7C1829103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197926</c:v>
                </c:pt>
                <c:pt idx="1">
                  <c:v>141326</c:v>
                </c:pt>
                <c:pt idx="2">
                  <c:v>102331</c:v>
                </c:pt>
                <c:pt idx="3">
                  <c:v>106850</c:v>
                </c:pt>
                <c:pt idx="4">
                  <c:v>65399</c:v>
                </c:pt>
              </c:numCache>
            </c:numRef>
          </c:val>
          <c:smooth val="0"/>
          <c:extLst>
            <c:ext xmlns:c16="http://schemas.microsoft.com/office/drawing/2014/chart" uri="{C3380CC4-5D6E-409C-BE32-E72D297353CC}">
              <c16:uniqueId val="{00000001-B85E-449C-8C5C-A7C1829103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5.0199999999999996</c:v>
                </c:pt>
                <c:pt idx="1">
                  <c:v>5.72</c:v>
                </c:pt>
                <c:pt idx="2">
                  <c:v>2.85</c:v>
                </c:pt>
                <c:pt idx="3">
                  <c:v>5.35</c:v>
                </c:pt>
                <c:pt idx="4">
                  <c:v>3.24</c:v>
                </c:pt>
              </c:numCache>
            </c:numRef>
          </c:val>
          <c:extLst>
            <c:ext xmlns:c16="http://schemas.microsoft.com/office/drawing/2014/chart" uri="{C3380CC4-5D6E-409C-BE32-E72D297353CC}">
              <c16:uniqueId val="{00000000-2B4F-4683-ACAC-DCDD0319F2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34.479999999999997</c:v>
                </c:pt>
                <c:pt idx="1">
                  <c:v>27.85</c:v>
                </c:pt>
                <c:pt idx="2">
                  <c:v>25.95</c:v>
                </c:pt>
                <c:pt idx="3">
                  <c:v>26.77</c:v>
                </c:pt>
                <c:pt idx="4">
                  <c:v>32.450000000000003</c:v>
                </c:pt>
              </c:numCache>
            </c:numRef>
          </c:val>
          <c:extLst>
            <c:ext xmlns:c16="http://schemas.microsoft.com/office/drawing/2014/chart" uri="{C3380CC4-5D6E-409C-BE32-E72D297353CC}">
              <c16:uniqueId val="{00000001-2B4F-4683-ACAC-DCDD0319F2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-3.87</c:v>
                </c:pt>
                <c:pt idx="1">
                  <c:v>-6.61</c:v>
                </c:pt>
                <c:pt idx="2">
                  <c:v>-4.5</c:v>
                </c:pt>
                <c:pt idx="3">
                  <c:v>4.33</c:v>
                </c:pt>
                <c:pt idx="4">
                  <c:v>5.1100000000000003</c:v>
                </c:pt>
              </c:numCache>
            </c:numRef>
          </c:val>
          <c:smooth val="0"/>
          <c:extLst>
            <c:ext xmlns:c16="http://schemas.microsoft.com/office/drawing/2014/chart" uri="{C3380CC4-5D6E-409C-BE32-E72D297353CC}">
              <c16:uniqueId val="{00000002-2B4F-4683-ACAC-DCDD0319F2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0.57999999999999996</c:v>
                </c:pt>
                <c:pt idx="2">
                  <c:v>#N/A</c:v>
                </c:pt>
                <c:pt idx="3">
                  <c:v>0.62</c:v>
                </c:pt>
                <c:pt idx="4">
                  <c:v>#N/A</c:v>
                </c:pt>
                <c:pt idx="5">
                  <c:v>0.22</c:v>
                </c:pt>
                <c:pt idx="6">
                  <c:v>#N/A</c:v>
                </c:pt>
                <c:pt idx="7">
                  <c:v>0.25</c:v>
                </c:pt>
                <c:pt idx="8">
                  <c:v>#N/A</c:v>
                </c:pt>
                <c:pt idx="9">
                  <c:v>0.2</c:v>
                </c:pt>
              </c:numCache>
            </c:numRef>
          </c:val>
          <c:extLst>
            <c:ext xmlns:c16="http://schemas.microsoft.com/office/drawing/2014/chart" uri="{C3380CC4-5D6E-409C-BE32-E72D297353CC}">
              <c16:uniqueId val="{00000000-391A-4C82-B082-81BFC3B921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1A-4C82-B082-81BFC3B92134}"/>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1.77</c:v>
                </c:pt>
                <c:pt idx="2">
                  <c:v>#N/A</c:v>
                </c:pt>
                <c:pt idx="3">
                  <c:v>0.74</c:v>
                </c:pt>
                <c:pt idx="4">
                  <c:v>#N/A</c:v>
                </c:pt>
                <c:pt idx="5">
                  <c:v>0.28999999999999998</c:v>
                </c:pt>
                <c:pt idx="6">
                  <c:v>#N/A</c:v>
                </c:pt>
                <c:pt idx="7">
                  <c:v>0.37</c:v>
                </c:pt>
                <c:pt idx="8">
                  <c:v>#N/A</c:v>
                </c:pt>
                <c:pt idx="9">
                  <c:v>0.27</c:v>
                </c:pt>
              </c:numCache>
            </c:numRef>
          </c:val>
          <c:extLst>
            <c:ext xmlns:c16="http://schemas.microsoft.com/office/drawing/2014/chart" uri="{C3380CC4-5D6E-409C-BE32-E72D297353CC}">
              <c16:uniqueId val="{00000002-391A-4C82-B082-81BFC3B92134}"/>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0.74</c:v>
                </c:pt>
                <c:pt idx="2">
                  <c:v>#N/A</c:v>
                </c:pt>
                <c:pt idx="3">
                  <c:v>0.35</c:v>
                </c:pt>
                <c:pt idx="4">
                  <c:v>#N/A</c:v>
                </c:pt>
                <c:pt idx="5">
                  <c:v>0.72</c:v>
                </c:pt>
                <c:pt idx="6">
                  <c:v>#N/A</c:v>
                </c:pt>
                <c:pt idx="7">
                  <c:v>0.05</c:v>
                </c:pt>
                <c:pt idx="8">
                  <c:v>#N/A</c:v>
                </c:pt>
                <c:pt idx="9">
                  <c:v>0.37</c:v>
                </c:pt>
              </c:numCache>
            </c:numRef>
          </c:val>
          <c:extLst>
            <c:ext xmlns:c16="http://schemas.microsoft.com/office/drawing/2014/chart" uri="{C3380CC4-5D6E-409C-BE32-E72D297353CC}">
              <c16:uniqueId val="{00000003-391A-4C82-B082-81BFC3B92134}"/>
            </c:ext>
          </c:extLst>
        </c:ser>
        <c:ser>
          <c:idx val="4"/>
          <c:order val="4"/>
          <c:tx>
            <c:strRef>
              <c:f>データシート!$A$31</c:f>
              <c:strCache>
                <c:ptCount val="1"/>
                <c:pt idx="0">
                  <c:v>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0.59</c:v>
                </c:pt>
                <c:pt idx="2">
                  <c:v>#N/A</c:v>
                </c:pt>
                <c:pt idx="3">
                  <c:v>0.71</c:v>
                </c:pt>
                <c:pt idx="4">
                  <c:v>#N/A</c:v>
                </c:pt>
                <c:pt idx="5">
                  <c:v>0.56000000000000005</c:v>
                </c:pt>
                <c:pt idx="6">
                  <c:v>#N/A</c:v>
                </c:pt>
                <c:pt idx="7">
                  <c:v>0.52</c:v>
                </c:pt>
                <c:pt idx="8">
                  <c:v>#N/A</c:v>
                </c:pt>
                <c:pt idx="9">
                  <c:v>0.63</c:v>
                </c:pt>
              </c:numCache>
            </c:numRef>
          </c:val>
          <c:extLst>
            <c:ext xmlns:c16="http://schemas.microsoft.com/office/drawing/2014/chart" uri="{C3380CC4-5D6E-409C-BE32-E72D297353CC}">
              <c16:uniqueId val="{00000004-391A-4C82-B082-81BFC3B92134}"/>
            </c:ext>
          </c:extLst>
        </c:ser>
        <c:ser>
          <c:idx val="5"/>
          <c:order val="5"/>
          <c:tx>
            <c:strRef>
              <c:f>データシート!$A$32</c:f>
              <c:strCache>
                <c:ptCount val="1"/>
                <c:pt idx="0">
                  <c:v>土地開発事業特別会計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1.83</c:v>
                </c:pt>
                <c:pt idx="2">
                  <c:v>#N/A</c:v>
                </c:pt>
                <c:pt idx="3">
                  <c:v>1.39</c:v>
                </c:pt>
                <c:pt idx="4">
                  <c:v>#N/A</c:v>
                </c:pt>
                <c:pt idx="5">
                  <c:v>1.34</c:v>
                </c:pt>
                <c:pt idx="6">
                  <c:v>#N/A</c:v>
                </c:pt>
                <c:pt idx="7">
                  <c:v>1.26</c:v>
                </c:pt>
                <c:pt idx="8">
                  <c:v>#N/A</c:v>
                </c:pt>
                <c:pt idx="9">
                  <c:v>1.2</c:v>
                </c:pt>
              </c:numCache>
            </c:numRef>
          </c:val>
          <c:extLst>
            <c:ext xmlns:c16="http://schemas.microsoft.com/office/drawing/2014/chart" uri="{C3380CC4-5D6E-409C-BE32-E72D297353CC}">
              <c16:uniqueId val="{00000005-391A-4C82-B082-81BFC3B9213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4.47</c:v>
                </c:pt>
                <c:pt idx="2">
                  <c:v>#N/A</c:v>
                </c:pt>
                <c:pt idx="3">
                  <c:v>5.12</c:v>
                </c:pt>
                <c:pt idx="4">
                  <c:v>#N/A</c:v>
                </c:pt>
                <c:pt idx="5">
                  <c:v>2.65</c:v>
                </c:pt>
                <c:pt idx="6">
                  <c:v>#N/A</c:v>
                </c:pt>
                <c:pt idx="7">
                  <c:v>5.0999999999999996</c:v>
                </c:pt>
                <c:pt idx="8">
                  <c:v>#N/A</c:v>
                </c:pt>
                <c:pt idx="9">
                  <c:v>3.03</c:v>
                </c:pt>
              </c:numCache>
            </c:numRef>
          </c:val>
          <c:extLst>
            <c:ext xmlns:c16="http://schemas.microsoft.com/office/drawing/2014/chart" uri="{C3380CC4-5D6E-409C-BE32-E72D297353CC}">
              <c16:uniqueId val="{00000006-391A-4C82-B082-81BFC3B9213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4.5599999999999996</c:v>
                </c:pt>
                <c:pt idx="2">
                  <c:v>#N/A</c:v>
                </c:pt>
                <c:pt idx="3">
                  <c:v>4.8600000000000003</c:v>
                </c:pt>
                <c:pt idx="4">
                  <c:v>#N/A</c:v>
                </c:pt>
                <c:pt idx="5">
                  <c:v>5.62</c:v>
                </c:pt>
                <c:pt idx="6">
                  <c:v>#N/A</c:v>
                </c:pt>
                <c:pt idx="7">
                  <c:v>5.58</c:v>
                </c:pt>
                <c:pt idx="8">
                  <c:v>#N/A</c:v>
                </c:pt>
                <c:pt idx="9">
                  <c:v>5.68</c:v>
                </c:pt>
              </c:numCache>
            </c:numRef>
          </c:val>
          <c:extLst>
            <c:ext xmlns:c16="http://schemas.microsoft.com/office/drawing/2014/chart" uri="{C3380CC4-5D6E-409C-BE32-E72D297353CC}">
              <c16:uniqueId val="{00000007-391A-4C82-B082-81BFC3B9213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7.43</c:v>
                </c:pt>
                <c:pt idx="2">
                  <c:v>#N/A</c:v>
                </c:pt>
                <c:pt idx="3">
                  <c:v>8.8800000000000008</c:v>
                </c:pt>
                <c:pt idx="4">
                  <c:v>#N/A</c:v>
                </c:pt>
                <c:pt idx="5">
                  <c:v>9.4600000000000009</c:v>
                </c:pt>
                <c:pt idx="6">
                  <c:v>#N/A</c:v>
                </c:pt>
                <c:pt idx="7">
                  <c:v>10.14</c:v>
                </c:pt>
                <c:pt idx="8">
                  <c:v>#N/A</c:v>
                </c:pt>
                <c:pt idx="9">
                  <c:v>10.07</c:v>
                </c:pt>
              </c:numCache>
            </c:numRef>
          </c:val>
          <c:extLst>
            <c:ext xmlns:c16="http://schemas.microsoft.com/office/drawing/2014/chart" uri="{C3380CC4-5D6E-409C-BE32-E72D297353CC}">
              <c16:uniqueId val="{00000008-391A-4C82-B082-81BFC3B92134}"/>
            </c:ext>
          </c:extLst>
        </c:ser>
        <c:ser>
          <c:idx val="9"/>
          <c:order val="9"/>
          <c:tx>
            <c:strRef>
              <c:f>データシート!$A$36</c:f>
              <c:strCache>
                <c:ptCount val="1"/>
                <c:pt idx="0">
                  <c:v>公立神崎総合病院事業会計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0.02</c:v>
                </c:pt>
                <c:pt idx="2">
                  <c:v>#N/A</c:v>
                </c:pt>
                <c:pt idx="3">
                  <c:v>0.03</c:v>
                </c:pt>
                <c:pt idx="4">
                  <c:v>#N/A</c:v>
                </c:pt>
                <c:pt idx="5">
                  <c:v>0.09</c:v>
                </c:pt>
                <c:pt idx="6">
                  <c:v>#N/A</c:v>
                </c:pt>
                <c:pt idx="7">
                  <c:v>6.99</c:v>
                </c:pt>
                <c:pt idx="8">
                  <c:v>#N/A</c:v>
                </c:pt>
                <c:pt idx="9">
                  <c:v>14</c:v>
                </c:pt>
              </c:numCache>
            </c:numRef>
          </c:val>
          <c:extLst>
            <c:ext xmlns:c16="http://schemas.microsoft.com/office/drawing/2014/chart" uri="{C3380CC4-5D6E-409C-BE32-E72D297353CC}">
              <c16:uniqueId val="{00000009-391A-4C82-B082-81BFC3B9213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1105</c:v>
                </c:pt>
                <c:pt idx="5">
                  <c:v>1003</c:v>
                </c:pt>
                <c:pt idx="8">
                  <c:v>1053</c:v>
                </c:pt>
                <c:pt idx="11">
                  <c:v>1097</c:v>
                </c:pt>
                <c:pt idx="14">
                  <c:v>1085</c:v>
                </c:pt>
              </c:numCache>
            </c:numRef>
          </c:val>
          <c:extLst>
            <c:ext xmlns:c16="http://schemas.microsoft.com/office/drawing/2014/chart" uri="{C3380CC4-5D6E-409C-BE32-E72D297353CC}">
              <c16:uniqueId val="{00000000-B763-4D35-9C55-EFD6BD6D7B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2</c:v>
                </c:pt>
                <c:pt idx="9">
                  <c:v>1</c:v>
                </c:pt>
                <c:pt idx="12">
                  <c:v>0</c:v>
                </c:pt>
              </c:numCache>
            </c:numRef>
          </c:val>
          <c:extLst>
            <c:ext xmlns:c16="http://schemas.microsoft.com/office/drawing/2014/chart" uri="{C3380CC4-5D6E-409C-BE32-E72D297353CC}">
              <c16:uniqueId val="{00000001-B763-4D35-9C55-EFD6BD6D7B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63-4D35-9C55-EFD6BD6D7B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120</c:v>
                </c:pt>
                <c:pt idx="3">
                  <c:v>39</c:v>
                </c:pt>
                <c:pt idx="6">
                  <c:v>15</c:v>
                </c:pt>
                <c:pt idx="9">
                  <c:v>15</c:v>
                </c:pt>
                <c:pt idx="12">
                  <c:v>8</c:v>
                </c:pt>
              </c:numCache>
            </c:numRef>
          </c:val>
          <c:extLst>
            <c:ext xmlns:c16="http://schemas.microsoft.com/office/drawing/2014/chart" uri="{C3380CC4-5D6E-409C-BE32-E72D297353CC}">
              <c16:uniqueId val="{00000003-B763-4D35-9C55-EFD6BD6D7B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600</c:v>
                </c:pt>
                <c:pt idx="3">
                  <c:v>624</c:v>
                </c:pt>
                <c:pt idx="6">
                  <c:v>623</c:v>
                </c:pt>
                <c:pt idx="9">
                  <c:v>619</c:v>
                </c:pt>
                <c:pt idx="12">
                  <c:v>560</c:v>
                </c:pt>
              </c:numCache>
            </c:numRef>
          </c:val>
          <c:extLst>
            <c:ext xmlns:c16="http://schemas.microsoft.com/office/drawing/2014/chart" uri="{C3380CC4-5D6E-409C-BE32-E72D297353CC}">
              <c16:uniqueId val="{00000004-B763-4D35-9C55-EFD6BD6D7B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63-4D35-9C55-EFD6BD6D7B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63-4D35-9C55-EFD6BD6D7B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1042</c:v>
                </c:pt>
                <c:pt idx="3">
                  <c:v>991</c:v>
                </c:pt>
                <c:pt idx="6">
                  <c:v>997</c:v>
                </c:pt>
                <c:pt idx="9">
                  <c:v>973</c:v>
                </c:pt>
                <c:pt idx="12">
                  <c:v>984</c:v>
                </c:pt>
              </c:numCache>
            </c:numRef>
          </c:val>
          <c:extLst>
            <c:ext xmlns:c16="http://schemas.microsoft.com/office/drawing/2014/chart" uri="{C3380CC4-5D6E-409C-BE32-E72D297353CC}">
              <c16:uniqueId val="{00000007-B763-4D35-9C55-EFD6BD6D7B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658</c:v>
                </c:pt>
                <c:pt idx="2">
                  <c:v>#N/A</c:v>
                </c:pt>
                <c:pt idx="3">
                  <c:v>#N/A</c:v>
                </c:pt>
                <c:pt idx="4">
                  <c:v>652</c:v>
                </c:pt>
                <c:pt idx="5">
                  <c:v>#N/A</c:v>
                </c:pt>
                <c:pt idx="6">
                  <c:v>#N/A</c:v>
                </c:pt>
                <c:pt idx="7">
                  <c:v>584</c:v>
                </c:pt>
                <c:pt idx="8">
                  <c:v>#N/A</c:v>
                </c:pt>
                <c:pt idx="9">
                  <c:v>#N/A</c:v>
                </c:pt>
                <c:pt idx="10">
                  <c:v>511</c:v>
                </c:pt>
                <c:pt idx="11">
                  <c:v>#N/A</c:v>
                </c:pt>
                <c:pt idx="12">
                  <c:v>#N/A</c:v>
                </c:pt>
                <c:pt idx="13">
                  <c:v>467</c:v>
                </c:pt>
                <c:pt idx="14">
                  <c:v>#N/A</c:v>
                </c:pt>
              </c:numCache>
            </c:numRef>
          </c:val>
          <c:smooth val="0"/>
          <c:extLst>
            <c:ext xmlns:c16="http://schemas.microsoft.com/office/drawing/2014/chart" uri="{C3380CC4-5D6E-409C-BE32-E72D297353CC}">
              <c16:uniqueId val="{00000008-B763-4D35-9C55-EFD6BD6D7B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12741</c:v>
                </c:pt>
                <c:pt idx="5">
                  <c:v>13623</c:v>
                </c:pt>
                <c:pt idx="8">
                  <c:v>13859</c:v>
                </c:pt>
                <c:pt idx="11">
                  <c:v>13403</c:v>
                </c:pt>
                <c:pt idx="14">
                  <c:v>13142</c:v>
                </c:pt>
              </c:numCache>
            </c:numRef>
          </c:val>
          <c:extLst>
            <c:ext xmlns:c16="http://schemas.microsoft.com/office/drawing/2014/chart" uri="{C3380CC4-5D6E-409C-BE32-E72D297353CC}">
              <c16:uniqueId val="{00000000-3887-48E2-B0F1-2F1BB1D584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488</c:v>
                </c:pt>
                <c:pt idx="5">
                  <c:v>662</c:v>
                </c:pt>
                <c:pt idx="8">
                  <c:v>629</c:v>
                </c:pt>
                <c:pt idx="11">
                  <c:v>810</c:v>
                </c:pt>
                <c:pt idx="14">
                  <c:v>821</c:v>
                </c:pt>
              </c:numCache>
            </c:numRef>
          </c:val>
          <c:extLst>
            <c:ext xmlns:c16="http://schemas.microsoft.com/office/drawing/2014/chart" uri="{C3380CC4-5D6E-409C-BE32-E72D297353CC}">
              <c16:uniqueId val="{00000001-3887-48E2-B0F1-2F1BB1D584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3159</c:v>
                </c:pt>
                <c:pt idx="5">
                  <c:v>2880</c:v>
                </c:pt>
                <c:pt idx="8">
                  <c:v>2716</c:v>
                </c:pt>
                <c:pt idx="11">
                  <c:v>2825</c:v>
                </c:pt>
                <c:pt idx="14">
                  <c:v>3540</c:v>
                </c:pt>
              </c:numCache>
            </c:numRef>
          </c:val>
          <c:extLst>
            <c:ext xmlns:c16="http://schemas.microsoft.com/office/drawing/2014/chart" uri="{C3380CC4-5D6E-409C-BE32-E72D297353CC}">
              <c16:uniqueId val="{00000002-3887-48E2-B0F1-2F1BB1D584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87-48E2-B0F1-2F1BB1D584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887-48E2-B0F1-2F1BB1D584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87-48E2-B0F1-2F1BB1D584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168</c:v>
                </c:pt>
                <c:pt idx="3">
                  <c:v>144</c:v>
                </c:pt>
                <c:pt idx="6">
                  <c:v>188</c:v>
                </c:pt>
                <c:pt idx="9">
                  <c:v>231</c:v>
                </c:pt>
                <c:pt idx="12">
                  <c:v>309</c:v>
                </c:pt>
              </c:numCache>
            </c:numRef>
          </c:val>
          <c:extLst>
            <c:ext xmlns:c16="http://schemas.microsoft.com/office/drawing/2014/chart" uri="{C3380CC4-5D6E-409C-BE32-E72D297353CC}">
              <c16:uniqueId val="{00000006-3887-48E2-B0F1-2F1BB1D584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76</c:v>
                </c:pt>
                <c:pt idx="3">
                  <c:v>37</c:v>
                </c:pt>
                <c:pt idx="6">
                  <c:v>23</c:v>
                </c:pt>
                <c:pt idx="9">
                  <c:v>8</c:v>
                </c:pt>
                <c:pt idx="12">
                  <c:v>15</c:v>
                </c:pt>
              </c:numCache>
            </c:numRef>
          </c:val>
          <c:extLst>
            <c:ext xmlns:c16="http://schemas.microsoft.com/office/drawing/2014/chart" uri="{C3380CC4-5D6E-409C-BE32-E72D297353CC}">
              <c16:uniqueId val="{00000007-3887-48E2-B0F1-2F1BB1D584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5737</c:v>
                </c:pt>
                <c:pt idx="3">
                  <c:v>6077</c:v>
                </c:pt>
                <c:pt idx="6">
                  <c:v>6149</c:v>
                </c:pt>
                <c:pt idx="9">
                  <c:v>5882</c:v>
                </c:pt>
                <c:pt idx="12">
                  <c:v>5291</c:v>
                </c:pt>
              </c:numCache>
            </c:numRef>
          </c:val>
          <c:extLst>
            <c:ext xmlns:c16="http://schemas.microsoft.com/office/drawing/2014/chart" uri="{C3380CC4-5D6E-409C-BE32-E72D297353CC}">
              <c16:uniqueId val="{00000008-3887-48E2-B0F1-2F1BB1D584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186</c:v>
                </c:pt>
                <c:pt idx="3">
                  <c:v>138</c:v>
                </c:pt>
                <c:pt idx="6">
                  <c:v>573</c:v>
                </c:pt>
                <c:pt idx="9">
                  <c:v>426</c:v>
                </c:pt>
                <c:pt idx="12">
                  <c:v>270</c:v>
                </c:pt>
              </c:numCache>
            </c:numRef>
          </c:val>
          <c:extLst>
            <c:ext xmlns:c16="http://schemas.microsoft.com/office/drawing/2014/chart" uri="{C3380CC4-5D6E-409C-BE32-E72D297353CC}">
              <c16:uniqueId val="{00000009-3887-48E2-B0F1-2F1BB1D584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11998</c:v>
                </c:pt>
                <c:pt idx="3">
                  <c:v>13023</c:v>
                </c:pt>
                <c:pt idx="6">
                  <c:v>13306</c:v>
                </c:pt>
                <c:pt idx="9">
                  <c:v>13537</c:v>
                </c:pt>
                <c:pt idx="12">
                  <c:v>13251</c:v>
                </c:pt>
              </c:numCache>
            </c:numRef>
          </c:val>
          <c:extLst>
            <c:ext xmlns:c16="http://schemas.microsoft.com/office/drawing/2014/chart" uri="{C3380CC4-5D6E-409C-BE32-E72D297353CC}">
              <c16:uniqueId val="{0000000A-3887-48E2-B0F1-2F1BB1D584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1778</c:v>
                </c:pt>
                <c:pt idx="2">
                  <c:v>#N/A</c:v>
                </c:pt>
                <c:pt idx="3">
                  <c:v>#N/A</c:v>
                </c:pt>
                <c:pt idx="4">
                  <c:v>2255</c:v>
                </c:pt>
                <c:pt idx="5">
                  <c:v>#N/A</c:v>
                </c:pt>
                <c:pt idx="6">
                  <c:v>#N/A</c:v>
                </c:pt>
                <c:pt idx="7">
                  <c:v>3034</c:v>
                </c:pt>
                <c:pt idx="8">
                  <c:v>#N/A</c:v>
                </c:pt>
                <c:pt idx="9">
                  <c:v>#N/A</c:v>
                </c:pt>
                <c:pt idx="10">
                  <c:v>3045</c:v>
                </c:pt>
                <c:pt idx="11">
                  <c:v>#N/A</c:v>
                </c:pt>
                <c:pt idx="12">
                  <c:v>#N/A</c:v>
                </c:pt>
                <c:pt idx="13">
                  <c:v>1633</c:v>
                </c:pt>
                <c:pt idx="14">
                  <c:v>#N/A</c:v>
                </c:pt>
              </c:numCache>
            </c:numRef>
          </c:val>
          <c:smooth val="0"/>
          <c:extLst>
            <c:ext xmlns:c16="http://schemas.microsoft.com/office/drawing/2014/chart" uri="{C3380CC4-5D6E-409C-BE32-E72D297353CC}">
              <c16:uniqueId val="{0000000B-3887-48E2-B0F1-2F1BB1D584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1299</c:v>
                </c:pt>
                <c:pt idx="1">
                  <c:v>1388</c:v>
                </c:pt>
                <c:pt idx="2">
                  <c:v>1768</c:v>
                </c:pt>
              </c:numCache>
            </c:numRef>
          </c:val>
          <c:extLst>
            <c:ext xmlns:c16="http://schemas.microsoft.com/office/drawing/2014/chart" uri="{C3380CC4-5D6E-409C-BE32-E72D297353CC}">
              <c16:uniqueId val="{00000000-BFAD-47C7-9CFA-B7418B680F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22</c:v>
                </c:pt>
                <c:pt idx="1">
                  <c:v>22</c:v>
                </c:pt>
                <c:pt idx="2">
                  <c:v>22</c:v>
                </c:pt>
              </c:numCache>
            </c:numRef>
          </c:val>
          <c:extLst>
            <c:ext xmlns:c16="http://schemas.microsoft.com/office/drawing/2014/chart" uri="{C3380CC4-5D6E-409C-BE32-E72D297353CC}">
              <c16:uniqueId val="{00000001-BFAD-47C7-9CFA-B7418B680F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2154</c:v>
                </c:pt>
                <c:pt idx="1">
                  <c:v>2140</c:v>
                </c:pt>
                <c:pt idx="2">
                  <c:v>2454</c:v>
                </c:pt>
              </c:numCache>
            </c:numRef>
          </c:val>
          <c:extLst>
            <c:ext xmlns:c16="http://schemas.microsoft.com/office/drawing/2014/chart" uri="{C3380CC4-5D6E-409C-BE32-E72D297353CC}">
              <c16:uniqueId val="{00000002-BFAD-47C7-9CFA-B7418B680F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{C26B1AC9-3E30-440E-833E-1D42BD0C78AB}</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176-4905-A7D4-B07057B4D4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{B07DDE96-895D-47C0-8A75-C48C883AEE5B}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76-4905-A7D4-B07057B4D4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{880EB427-FD34-4AB9-856C-0587CC5B0711}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76-4905-A7D4-B07057B4D4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{C65E5C0B-7490-4541-ABED-B6FCD98191AC}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76-4905-A7D4-B07057B4D4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{5CCE4F93-8020-409B-B48B-037EB1DE413F}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76-4905-A7D4-B07057B4D459}"/>
                </c:ext>
              </c:extLst>
            </c:dLbl>
            <c:dLbl>
              <c:idx val="8"/>
              <c:tx>
                <c:strRef>
                  <c:f>[1]公会計指標分析・財政指標組合せ分析表!$BX$50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{27CACA9D-666C-4696-81FC-9A992737DD26}</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176-4905-A7D4-B07057B4D459}"/>
                </c:ext>
              </c:extLst>
            </c:dLbl>
            <c:dLbl>
              <c:idx val="16"/>
              <c:tx>
                <c:strRef>
                  <c:f>[1]公会計指標分析・財政指標組合せ分析表!$CF$50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{5E7467A7-6F0E-425D-9075-03964859CD04}</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176-4905-A7D4-B07057B4D459}"/>
                </c:ext>
              </c:extLst>
            </c:dLbl>
            <c:dLbl>
              <c:idx val="24"/>
              <c:tx>
                <c:strRef>
                  <c:f>[1]公会計指標分析・財政指標組合せ分析表!$CN$50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{3C568167-58BC-4BC1-82D2-3002A969D078}</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176-4905-A7D4-B07057B4D459}"/>
                </c:ext>
              </c:extLst>
            </c:dLbl>
            <c:dLbl>
              <c:idx val="32"/>
              <c:tx>
                <c:strRef>
                  <c:f>[1]公会計指標分析・財政指標組合せ分析表!$CV$50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{51CCABFE-B0EE-4522-9668-68B1798341CF}</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176-4905-A7D4-B07057B4D4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36.200000000000003</c:v>
                </c:pt>
                <c:pt idx="8">
                  <c:v>38</c:v>
                </c:pt>
                <c:pt idx="16">
                  <c:v>39.799999999999997</c:v>
                </c:pt>
                <c:pt idx="24">
                  <c:v>41.2</c:v>
                </c:pt>
                <c:pt idx="32">
                  <c:v>43.2</c:v>
                </c:pt>
              </c:numCache>
            </c:numRef>
          </c:xVal>
          <c:yVal>
            <c:numRef>
              <c:f>[1]公会計指標分析・財政指標組合せ分析表!$BP$51:$DC$51</c:f>
              <c:numCache>
                <c:formatCode>General</c:formatCode>
                <c:ptCount val="40"/>
                <c:pt idx="0">
                  <c:v>44.2</c:v>
                </c:pt>
                <c:pt idx="8">
                  <c:v>56.4</c:v>
                </c:pt>
                <c:pt idx="16">
                  <c:v>76</c:v>
                </c:pt>
                <c:pt idx="24">
                  <c:v>73.5</c:v>
                </c:pt>
                <c:pt idx="32">
                  <c:v>36.9</c:v>
                </c:pt>
              </c:numCache>
            </c:numRef>
          </c:yVal>
          <c:smooth val="0"/>
          <c:extLst>
            <c:ext xmlns:c16="http://schemas.microsoft.com/office/drawing/2014/chart" uri="{C3380CC4-5D6E-409C-BE32-E72D297353CC}">
              <c16:uniqueId val="{00000009-7176-4905-A7D4-B07057B4D459}"/>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926079639159722E-2"/>
                  <c:y val="-6.4739042105865174E-2"/>
                </c:manualLayout>
              </c:layout>
              <c:tx>
                <c:strRef>
                  <c:f>[1]公会計指標分析・財政指標組合せ分析表!$BP$50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{F10D3DD9-234C-4336-BDE1-703EFE3FE714}</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176-4905-A7D4-B07057B4D4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{8ABBF670-07D2-480A-9021-0074F57D1516}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76-4905-A7D4-B07057B4D4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{420C6741-209B-4F86-8FC9-EBDC11C3CB70}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76-4905-A7D4-B07057B4D4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{00E641E9-1A04-49AF-9C91-3B15CBFD6C79}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76-4905-A7D4-B07057B4D4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{690DAFBF-0226-47B7-A659-4BCE0B17BE19}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76-4905-A7D4-B07057B4D459}"/>
                </c:ext>
              </c:extLst>
            </c:dLbl>
            <c:dLbl>
              <c:idx val="8"/>
              <c:layout>
                <c:manualLayout>
                  <c:x val="-3.9364321299984885E-2"/>
                  <c:y val="-7.3378788669983819E-2"/>
                </c:manualLayout>
              </c:layout>
              <c:tx>
                <c:strRef>
                  <c:f>[1]公会計指標分析・財政指標組合せ分析表!$BX$50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{61289A01-FEC7-41EC-B0CA-10DD7173B8F8}</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176-4905-A7D4-B07057B4D459}"/>
                </c:ext>
              </c:extLst>
            </c:dLbl>
            <c:dLbl>
              <c:idx val="16"/>
              <c:layout>
                <c:manualLayout>
                  <c:x val="-3.2015750650234161E-2"/>
                  <c:y val="-5.6099295541746551E-2"/>
                </c:manualLayout>
              </c:layout>
              <c:tx>
                <c:strRef>
                  <c:f>[1]公会計指標分析・財政指標組合せ分析表!$CF$50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{F1F95247-7A5E-4455-A7A5-505F5C7F49AC}</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176-4905-A7D4-B07057B4D459}"/>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{BA70C637-11DB-4A34-A430-8473AD6D7CE6}</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176-4905-A7D4-B07057B4D459}"/>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{39E8C72B-01E9-4E64-8601-C98B61BCBB63}</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176-4905-A7D4-B07057B4D4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59.4</c:v>
                </c:pt>
                <c:pt idx="8">
                  <c:v>60</c:v>
                </c:pt>
                <c:pt idx="16">
                  <c:v>61.2</c:v>
                </c:pt>
                <c:pt idx="24">
                  <c:v>62</c:v>
                </c:pt>
                <c:pt idx="32">
                  <c:v>62.9</c:v>
                </c:pt>
              </c:numCache>
            </c:numRef>
          </c:xVal>
          <c:yVal>
            <c:numRef>
              <c:f>[1]公会計指標分析・財政指標組合せ分析表!$BP$55:$DC$55</c:f>
              <c:numCache>
                <c:formatCode>General</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7176-4905-A7D4-B07057B4D459}"/>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{8378CAEE-F873-48B1-8D99-588722D637F1}</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A1C-46E4-8625-138A402BFE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{EC60D3A4-8A5E-4DFF-A1F4-C93449B508AF}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1C-46E4-8625-138A402BFE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{0E4C1346-6ED5-421E-BCA9-ABC75881D36C}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1C-46E4-8625-138A402BFE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{BB6B9F49-7350-4920-BAC0-8FAE77430D57}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1C-46E4-8625-138A402BFE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{18A0ED02-6660-4033-BB41-927CEBC39B87}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1C-46E4-8625-138A402BFE2E}"/>
                </c:ext>
              </c:extLst>
            </c:dLbl>
            <c:dLbl>
              <c:idx val="8"/>
              <c:tx>
                <c:strRef>
                  <c:f>[1]公会計指標分析・財政指標組合せ分析表!$BX$72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{C4871248-A9D2-4ABD-9301-56D773363863}</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A1C-46E4-8625-138A402BFE2E}"/>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{DC59EB11-6DD7-4958-9BEF-A0B48AA80BD8}</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A1C-46E4-8625-138A402BFE2E}"/>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{86679B09-4D09-4916-81D0-5A8EFCEF3799}</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A1C-46E4-8625-138A402BFE2E}"/>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{D26029B5-B24B-44EC-970D-21C4A8AB5FBF}</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A1C-46E4-8625-138A402BFE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16</c:v>
                </c:pt>
                <c:pt idx="8">
                  <c:v>16.3</c:v>
                </c:pt>
                <c:pt idx="16">
                  <c:v>15.8</c:v>
                </c:pt>
                <c:pt idx="24">
                  <c:v>14.4</c:v>
                </c:pt>
                <c:pt idx="32">
                  <c:v>12.5</c:v>
                </c:pt>
              </c:numCache>
            </c:numRef>
          </c:xVal>
          <c:yVal>
            <c:numRef>
              <c:f>[1]公会計指標分析・財政指標組合せ分析表!$BP$73:$DC$73</c:f>
              <c:numCache>
                <c:formatCode>General</c:formatCode>
                <c:ptCount val="40"/>
                <c:pt idx="0">
                  <c:v>44.2</c:v>
                </c:pt>
                <c:pt idx="8">
                  <c:v>56.4</c:v>
                </c:pt>
                <c:pt idx="16">
                  <c:v>76</c:v>
                </c:pt>
                <c:pt idx="24">
                  <c:v>73.5</c:v>
                </c:pt>
                <c:pt idx="32">
                  <c:v>36.9</c:v>
                </c:pt>
              </c:numCache>
            </c:numRef>
          </c:yVal>
          <c:smooth val="0"/>
          <c:extLst>
            <c:ext xmlns:c16="http://schemas.microsoft.com/office/drawing/2014/chart" uri="{C3380CC4-5D6E-409C-BE32-E72D297353CC}">
              <c16:uniqueId val="{00000009-6A1C-46E4-8625-138A402BFE2E}"/>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762179371699704E-2"/>
                </c:manualLayout>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{CAB36AD0-7566-439E-8AC8-39391E0CB7EC}</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A1C-46E4-8625-138A402BFE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{59DB291C-4EC2-4E7E-86B4-FA2BBD4873A1}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1C-46E4-8625-138A402BFE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{C7161AA4-35BD-498C-AC6A-3F2628E8C67A}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1C-46E4-8625-138A402BFE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{D82F2A80-E2C5-469A-8BEB-F4440FF50CDA}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1C-46E4-8625-138A402BFE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{2CA4CBD3-BB94-4A6A-A38E-CD761C1B106B}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1C-46E4-8625-138A402BFE2E}"/>
                </c:ext>
              </c:extLst>
            </c:dLbl>
            <c:dLbl>
              <c:idx val="8"/>
              <c:layout>
                <c:manualLayout>
                  <c:x val="0"/>
                  <c:y val="-1.6929160556117615E-3"/>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{05B59D50-2E45-4BD0-ACA4-EF013D2171A1}</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A1C-46E4-8625-138A402BFE2E}"/>
                </c:ext>
              </c:extLst>
            </c:dLbl>
            <c:dLbl>
              <c:idx val="16"/>
              <c:layout>
                <c:manualLayout>
                  <c:x val="0"/>
                  <c:y val="6.445616056365234E-3"/>
                </c:manualLayout>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{224C022F-5832-4F1B-9D38-BFCA566A44A4}</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A1C-46E4-8625-138A402BFE2E}"/>
                </c:ext>
              </c:extLst>
            </c:dLbl>
            <c:dLbl>
              <c:idx val="24"/>
              <c:layout>
                <c:manualLayout>
                  <c:x val="0"/>
                  <c:y val="6.2731735651654526E-3"/>
                </c:manualLayout>
              </c:layout>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{E772FA1A-5D3A-4AB8-AA8E-F2ED37119EBE}</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A1C-46E4-8625-138A402BFE2E}"/>
                </c:ext>
              </c:extLst>
            </c:dLbl>
            <c:dLbl>
              <c:idx val="32"/>
              <c:layout>
                <c:manualLayout>
                  <c:x val="0"/>
                  <c:y val="1.659677637000161E-2"/>
                </c:manualLayout>
              </c:layout>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{222E6297-422B-42DA-B8B2-36462BC862B2}</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A1C-46E4-8625-138A402BFE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7.9</c:v>
                </c:pt>
                <c:pt idx="8">
                  <c:v>7.8</c:v>
                </c:pt>
                <c:pt idx="16">
                  <c:v>7.9</c:v>
                </c:pt>
                <c:pt idx="24">
                  <c:v>7.9</c:v>
                </c:pt>
                <c:pt idx="32">
                  <c:v>8</c:v>
                </c:pt>
              </c:numCache>
            </c:numRef>
          </c:xVal>
          <c:yVal>
            <c:numRef>
              <c:f>[1]公会計指標分析・財政指標組合せ分析表!$BP$77:$DC$77</c:f>
              <c:numCache>
                <c:formatCode>General</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6A1C-46E4-8625-138A402BFE2E}"/>
            </c:ext>
          </c:extLst>
        </c:ser>
        <c:dLbls>
          <c:showLegendKey val="0"/>
          <c:showVal val="1"/>
          <c:showCatName val="0"/>
          <c:showSerName val="0"/>
          <c:showPercent val="0"/>
          <c:showBubbleSize val="0"/>
        </c:dLbls>
        <c:axId val="84219776"/>
        <c:axId val="84234240"/>
      </c:scatterChart>
      <c:valAx>
        <c:axId val="84219776"/>
        <c:scaling>
          <c:orientation val="maxMin"/>
          <c:max val="1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A6D43A1-0321-46F8-8550-54B86EECB8A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E4BDB13-12A0-48E4-9D9E-B2EE8CE6975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公債費負担適正化計画を着実に実行してきた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）のうち、普通会計の元利償還金が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組合への元利償還金に対する負担金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減少して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る。標準財政規模が増加したため、</a:t>
          </a:r>
          <a:r>
            <a:rPr kumimoji="1" lang="ja-JP" altLang="en-US" sz="1100">
              <a:solidFill>
                <a:schemeClr val="dk1"/>
              </a:solidFill>
              <a:effectLst/>
              <a:latin typeface="+mn-lt"/>
              <a:ea typeface="+mn-ea"/>
              <a:cs typeface="+mn-cs"/>
            </a:rPr>
            <a:t>実質公債費</a:t>
          </a:r>
          <a:r>
            <a:rPr kumimoji="1" lang="ja-JP" altLang="ja-JP" sz="1100">
              <a:solidFill>
                <a:schemeClr val="dk1"/>
              </a:solidFill>
              <a:effectLst/>
              <a:latin typeface="+mn-lt"/>
              <a:ea typeface="+mn-ea"/>
              <a:cs typeface="+mn-cs"/>
            </a:rPr>
            <a:t>比率は昨年度に比べ</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しかし、近年実施してきた大型建設事業の地方債の償還が今後本格的に始まることから、繰上償還の財源確保に努めるなど、分子の増加幅を抑制していく必要がある。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「一般会計等に係る地方債の現在高」が対前年度</a:t>
          </a:r>
          <a:r>
            <a:rPr kumimoji="1" lang="en-US" altLang="ja-JP" sz="1100">
              <a:solidFill>
                <a:schemeClr val="dk1"/>
              </a:solidFill>
              <a:effectLst/>
              <a:latin typeface="+mn-lt"/>
              <a:ea typeface="+mn-ea"/>
              <a:cs typeface="+mn-cs"/>
            </a:rPr>
            <a:t>286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し、債務負担行為に基づく支出予定額</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　また、将来負担額から差し引くことができる充当可能基金については財政調整基金が</a:t>
          </a:r>
          <a:r>
            <a:rPr kumimoji="1" lang="en-US" altLang="ja-JP" sz="1100">
              <a:solidFill>
                <a:schemeClr val="dk1"/>
              </a:solidFill>
              <a:effectLst/>
              <a:latin typeface="+mn-lt"/>
              <a:ea typeface="+mn-ea"/>
              <a:cs typeface="+mn-cs"/>
            </a:rPr>
            <a:t>715</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増加したものの、基準財政需要額算入見込額は</a:t>
          </a:r>
          <a:r>
            <a:rPr kumimoji="1" lang="en-US" altLang="ja-JP" sz="1100">
              <a:solidFill>
                <a:schemeClr val="dk1"/>
              </a:solidFill>
              <a:effectLst/>
              <a:latin typeface="+mn-lt"/>
              <a:ea typeface="+mn-ea"/>
              <a:cs typeface="+mn-cs"/>
            </a:rPr>
            <a:t>261</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　これらの要因により、将来負担比率の分子は対前年度</a:t>
          </a:r>
          <a:r>
            <a:rPr kumimoji="1" lang="en-US" altLang="ja-JP" sz="1100">
              <a:solidFill>
                <a:schemeClr val="dk1"/>
              </a:solidFill>
              <a:effectLst/>
              <a:latin typeface="+mn-lt"/>
              <a:ea typeface="+mn-ea"/>
              <a:cs typeface="+mn-cs"/>
            </a:rPr>
            <a:t>1,412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兵庫県神河町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税</a:t>
          </a:r>
          <a:r>
            <a:rPr kumimoji="1" lang="ja-JP" altLang="en-US" sz="1100">
              <a:solidFill>
                <a:schemeClr val="dk1"/>
              </a:solidFill>
              <a:effectLst/>
              <a:latin typeface="+mn-lt"/>
              <a:ea typeface="+mn-ea"/>
              <a:cs typeface="+mn-cs"/>
            </a:rPr>
            <a:t>、地方消費税交付金の増加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人件費、補助費等、投資的経費</a:t>
          </a:r>
          <a:r>
            <a:rPr kumimoji="1" lang="ja-JP" altLang="ja-JP" sz="1100">
              <a:solidFill>
                <a:schemeClr val="dk1"/>
              </a:solidFill>
              <a:effectLst/>
              <a:latin typeface="+mn-lt"/>
              <a:ea typeface="+mn-ea"/>
              <a:cs typeface="+mn-cs"/>
            </a:rPr>
            <a:t>の減少により「財政調整基金」を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億円を積み立てした。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また、特目基金は</a:t>
          </a:r>
          <a:r>
            <a:rPr kumimoji="1" lang="en-US" altLang="ja-JP" sz="1100">
              <a:solidFill>
                <a:schemeClr val="dk1"/>
              </a:solidFill>
              <a:effectLst/>
              <a:latin typeface="+mn-lt"/>
              <a:ea typeface="+mn-ea"/>
              <a:cs typeface="+mn-cs"/>
            </a:rPr>
            <a:t>0.76</a:t>
          </a:r>
          <a:r>
            <a:rPr kumimoji="1" lang="ja-JP" altLang="ja-JP" sz="1100">
              <a:solidFill>
                <a:schemeClr val="dk1"/>
              </a:solidFill>
              <a:effectLst/>
              <a:latin typeface="+mn-lt"/>
              <a:ea typeface="+mn-ea"/>
              <a:cs typeface="+mn-cs"/>
            </a:rPr>
            <a:t>億円取り崩し、</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で差し引き</a:t>
          </a:r>
          <a:r>
            <a:rPr kumimoji="1" lang="en-US" altLang="ja-JP" sz="1100">
              <a:solidFill>
                <a:schemeClr val="dk1"/>
              </a:solidFill>
              <a:effectLst/>
              <a:latin typeface="+mn-lt"/>
              <a:ea typeface="+mn-ea"/>
              <a:cs typeface="+mn-cs"/>
            </a:rPr>
            <a:t>3.14</a:t>
          </a:r>
          <a:r>
            <a:rPr kumimoji="1" lang="ja-JP" altLang="ja-JP" sz="1100">
              <a:solidFill>
                <a:schemeClr val="dk1"/>
              </a:solidFill>
              <a:effectLst/>
              <a:latin typeface="+mn-lt"/>
              <a:ea typeface="+mn-ea"/>
              <a:cs typeface="+mn-cs"/>
            </a:rPr>
            <a:t>億円の増となった。基金全体としては</a:t>
          </a:r>
          <a:r>
            <a:rPr kumimoji="1" lang="en-US" altLang="ja-JP" sz="1100">
              <a:solidFill>
                <a:schemeClr val="dk1"/>
              </a:solidFill>
              <a:effectLst/>
              <a:latin typeface="+mn-lt"/>
              <a:ea typeface="+mn-ea"/>
              <a:cs typeface="+mn-cs"/>
            </a:rPr>
            <a:t>6.94</a:t>
          </a:r>
          <a:r>
            <a:rPr kumimoji="1" lang="ja-JP" altLang="ja-JP" sz="1100">
              <a:solidFill>
                <a:schemeClr val="dk1"/>
              </a:solidFill>
              <a:effectLst/>
              <a:latin typeface="+mn-lt"/>
              <a:ea typeface="+mn-ea"/>
              <a:cs typeface="+mn-cs"/>
            </a:rPr>
            <a:t>億円の増となった。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各年度の予算執執行の結果生じた決算余剰金の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を財政調整基金から優先に積み立てる。その他の余剰金についても、標準財政規模の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％以上となるまでは財政調整基金に積み立て、それ以上の余剰金については、基金の使途の明確化を図るため、特定目的基金に積み立てていくことを予定している。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公共施設維持管理基金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公共施設の維持管理に要する財源を確保し、将来にわたる町財政の健全な運営の推進を図る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まちづくり基金：町民の連携強化及び均衡ある地域振興</a:t>
          </a:r>
          <a:r>
            <a:rPr kumimoji="1" lang="ja-JP" altLang="ja-JP" sz="1100">
              <a:solidFill>
                <a:schemeClr val="dk1"/>
              </a:solidFill>
              <a:effectLst/>
              <a:latin typeface="+mn-lt"/>
              <a:ea typeface="+mn-ea"/>
              <a:cs typeface="+mn-cs"/>
            </a:rPr>
            <a:t>を図る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公共施設維持管理基金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少子高齢化の進展による人口減少問題をはじめ、それに伴う生産人口の減少や税収の減など本町の財政が逼迫する中で、今後、これまで整備してきた公共施設が改修・更新時期を迎えようとしており、多額の更新費用が必要になると見込まれていることから、</a:t>
          </a:r>
          <a:r>
            <a:rPr kumimoji="1" lang="ja-JP" altLang="en-US" sz="1100">
              <a:solidFill>
                <a:schemeClr val="dk1"/>
              </a:solidFill>
              <a:effectLst/>
              <a:latin typeface="+mn-lt"/>
              <a:ea typeface="+mn-ea"/>
              <a:cs typeface="+mn-cs"/>
            </a:rPr>
            <a:t>今後に備えて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積み立て</a:t>
          </a:r>
          <a:r>
            <a:rPr kumimoji="1" lang="ja-JP" altLang="ja-JP" sz="1100">
              <a:solidFill>
                <a:schemeClr val="dk1"/>
              </a:solidFill>
              <a:effectLst/>
              <a:latin typeface="+mn-lt"/>
              <a:ea typeface="+mn-ea"/>
              <a:cs typeface="+mn-cs"/>
            </a:rPr>
            <a:t>たことによる</a:t>
          </a:r>
          <a:r>
            <a:rPr kumimoji="1" lang="ja-JP" altLang="en-US" sz="1100">
              <a:solidFill>
                <a:schemeClr val="dk1"/>
              </a:solidFill>
              <a:effectLst/>
              <a:latin typeface="+mn-lt"/>
              <a:ea typeface="+mn-ea"/>
              <a:cs typeface="+mn-cs"/>
            </a:rPr>
            <a:t>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まちづくり基金：地域自治協議会の設立に伴い、町内７ブロックの地域自治協議会へ補助金を交付するため、</a:t>
          </a:r>
          <a:r>
            <a:rPr kumimoji="1" lang="en-US" altLang="ja-JP" sz="1100">
              <a:solidFill>
                <a:schemeClr val="dk1"/>
              </a:solidFill>
              <a:effectLst/>
              <a:latin typeface="+mn-lt"/>
              <a:ea typeface="+mn-ea"/>
              <a:cs typeface="+mn-cs"/>
            </a:rPr>
            <a:t>R6</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R20</a:t>
          </a:r>
          <a:r>
            <a:rPr kumimoji="1" lang="ja-JP" altLang="en-US" sz="1100">
              <a:solidFill>
                <a:schemeClr val="dk1"/>
              </a:solidFill>
              <a:effectLst/>
              <a:latin typeface="+mn-lt"/>
              <a:ea typeface="+mn-ea"/>
              <a:cs typeface="+mn-cs"/>
            </a:rPr>
            <a:t>まで基金を</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百万円ずつ取り崩す予定</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税は前年度比で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億円増加</a:t>
          </a:r>
          <a:r>
            <a:rPr kumimoji="1" lang="ja-JP" altLang="en-US" sz="1100">
              <a:solidFill>
                <a:schemeClr val="dk1"/>
              </a:solidFill>
              <a:effectLst/>
              <a:latin typeface="+mn-lt"/>
              <a:ea typeface="+mn-ea"/>
              <a:cs typeface="+mn-cs"/>
            </a:rPr>
            <a:t>、地方消費税交付金は</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億円増加</a:t>
          </a:r>
          <a:r>
            <a:rPr kumimoji="1" lang="ja-JP" altLang="ja-JP" sz="1100">
              <a:solidFill>
                <a:schemeClr val="dk1"/>
              </a:solidFill>
              <a:effectLst/>
              <a:latin typeface="+mn-lt"/>
              <a:ea typeface="+mn-ea"/>
              <a:cs typeface="+mn-cs"/>
            </a:rPr>
            <a:t>し、令和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人件費が</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、補助費等が</a:t>
          </a:r>
          <a:r>
            <a:rPr kumimoji="1" lang="en-US" altLang="ja-JP" sz="1100">
              <a:solidFill>
                <a:schemeClr val="dk1"/>
              </a:solidFill>
              <a:effectLst/>
              <a:latin typeface="+mn-lt"/>
              <a:ea typeface="+mn-ea"/>
              <a:cs typeface="+mn-cs"/>
            </a:rPr>
            <a:t>14.8</a:t>
          </a:r>
          <a:r>
            <a:rPr kumimoji="1" lang="ja-JP" altLang="en-US" sz="1100">
              <a:solidFill>
                <a:schemeClr val="dk1"/>
              </a:solidFill>
              <a:effectLst/>
              <a:latin typeface="+mn-lt"/>
              <a:ea typeface="+mn-ea"/>
              <a:cs typeface="+mn-cs"/>
            </a:rPr>
            <a:t>億円、投資的経費が</a:t>
          </a:r>
          <a:r>
            <a:rPr kumimoji="1" lang="en-US" altLang="ja-JP" sz="1100">
              <a:solidFill>
                <a:schemeClr val="dk1"/>
              </a:solidFill>
              <a:effectLst/>
              <a:latin typeface="+mn-lt"/>
              <a:ea typeface="+mn-ea"/>
              <a:cs typeface="+mn-cs"/>
            </a:rPr>
            <a:t>4.8</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その結果、令和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年度の実質収支額の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億円に加え、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億円を積み立てした。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財政調整基金残高を普通交付税の合併算定替特例装置の適用期限終了後において、標準財政規模の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％以上となるように務めることとしている。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年度では基金を取り崩していない。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基金残高の現状維持に努める。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10,884
10,811
202.23
9,116,071
8,913,123
176,803
5,449,128
13,251,268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これまで、合併時に作成した新町建設計画により施設整備を進めてきたことから、有形固定資産減価償却率は全国平均を下回っている。今後も現状の水準を維持できるよう、</a:t>
          </a:r>
          <a:r>
            <a:rPr kumimoji="1" lang="ja-JP" altLang="en-US" sz="1100">
              <a:solidFill>
                <a:schemeClr val="dk1"/>
              </a:solidFill>
              <a:effectLst/>
              <a:latin typeface="+mn-lt"/>
              <a:ea typeface="+mn-ea"/>
              <a:cs typeface="+mn-cs"/>
            </a:rPr>
            <a:t>令和４年度</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改訂</a:t>
          </a:r>
          <a:r>
            <a:rPr kumimoji="1" lang="ja-JP" altLang="ja-JP" sz="1100">
              <a:solidFill>
                <a:schemeClr val="dk1"/>
              </a:solidFill>
              <a:effectLst/>
              <a:latin typeface="+mn-lt"/>
              <a:ea typeface="+mn-ea"/>
              <a:cs typeface="+mn-cs"/>
            </a:rPr>
            <a:t>した「神河町公共施設等総合管理計画」において、延べ床面積約</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％の縮減と長寿命化という目標を掲げ、老朽化した施設の集約化・複合化や除却を進めている。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3" name="テキスト ボックス 5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7" name="テキスト ボックス 5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1" name="テキスト ボックス 6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5" name="テキスト ボックス 6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21908</xdr:rowOff>
    </xdr:from>
    <xdr:to>
      <xdr:col>23</xdr:col>
      <xdr:colOff>85090</xdr:colOff>
      <xdr:row>34</xdr:row>
      <xdr:rowOff>106363</xdr:rowOff>
    </xdr:to>
    <xdr:cxnSp macro="">
      <xdr:nvCxnSpPr>
        <xdr:cNvPr id="69" name="直線コネクタ 68"/>
        <xdr:cNvCxnSpPr/>
      </xdr:nvCxnSpPr>
      <xdr:spPr>
        <a:xfrm flipV="1">
          <a:off x="4760595" y="5422583"/>
          <a:ext cx="1270" cy="12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110190</xdr:rowOff>
    </xdr:from>
    <xdr:ext cx="405111" cy="259045"/>
    <xdr:sp macro="" textlink="">
      <xdr:nvSpPr>
        <xdr:cNvPr id="70" name="有形固定資産減価償却率最小値テキスト"/>
        <xdr:cNvSpPr txBox="1"/>
      </xdr:nvSpPr>
      <xdr:spPr>
        <a:xfrm>
          <a:off x="4813300" y="6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106363</xdr:rowOff>
    </xdr:from>
    <xdr:to>
      <xdr:col>23</xdr:col>
      <xdr:colOff>174625</xdr:colOff>
      <xdr:row>34</xdr:row>
      <xdr:rowOff>106363</xdr:rowOff>
    </xdr:to>
    <xdr:cxnSp macro="">
      <xdr:nvCxnSpPr>
        <xdr:cNvPr id="71" name="直線コネクタ 70"/>
        <xdr:cNvCxnSpPr/>
      </xdr:nvCxnSpPr>
      <xdr:spPr>
        <a:xfrm>
          <a:off x="4673600" y="670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140035</xdr:rowOff>
    </xdr:from>
    <xdr:ext cx="405111" cy="259045"/>
    <xdr:sp macro="" textlink="">
      <xdr:nvSpPr>
        <xdr:cNvPr id="72" name="有形固定資産減価償却率最大値テキスト"/>
        <xdr:cNvSpPr txBox="1"/>
      </xdr:nvSpPr>
      <xdr:spPr>
        <a:xfrm>
          <a:off x="4813300" y="5197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21908</xdr:rowOff>
    </xdr:from>
    <xdr:to>
      <xdr:col>23</xdr:col>
      <xdr:colOff>174625</xdr:colOff>
      <xdr:row>27</xdr:row>
      <xdr:rowOff>21908</xdr:rowOff>
    </xdr:to>
    <xdr:cxnSp macro="">
      <xdr:nvCxnSpPr>
        <xdr:cNvPr id="73" name="直線コネクタ 72"/>
        <xdr:cNvCxnSpPr/>
      </xdr:nvCxnSpPr>
      <xdr:spPr>
        <a:xfrm>
          <a:off x="4673600" y="542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123366</xdr:rowOff>
    </xdr:from>
    <xdr:ext cx="405111" cy="259045"/>
    <xdr:sp macro="" textlink="">
      <xdr:nvSpPr>
        <xdr:cNvPr id="74" name="有形固定資産減価償却率平均値テキスト"/>
        <xdr:cNvSpPr txBox="1"/>
      </xdr:nvSpPr>
      <xdr:spPr>
        <a:xfrm>
          <a:off x="4813300" y="6038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144939</xdr:rowOff>
    </xdr:from>
    <xdr:to>
      <xdr:col>23</xdr:col>
      <xdr:colOff>136525</xdr:colOff>
      <xdr:row>31</xdr:row>
      <xdr:rowOff>75089</xdr:rowOff>
    </xdr:to>
    <xdr:sp macro="" textlink="">
      <xdr:nvSpPr>
        <xdr:cNvPr id="75" name="フローチャート: 判断 74"/>
        <xdr:cNvSpPr/>
      </xdr:nvSpPr>
      <xdr:spPr>
        <a:xfrm>
          <a:off x="4711700" y="60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120650</xdr:rowOff>
    </xdr:from>
    <xdr:to>
      <xdr:col>19</xdr:col>
      <xdr:colOff>187325</xdr:colOff>
      <xdr:row>31</xdr:row>
      <xdr:rowOff>50800</xdr:rowOff>
    </xdr:to>
    <xdr:sp macro="" textlink="">
      <xdr:nvSpPr>
        <xdr:cNvPr id="76" name="フローチャート: 判断 75"/>
        <xdr:cNvSpPr/>
      </xdr:nvSpPr>
      <xdr:spPr>
        <a:xfrm>
          <a:off x="4000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7" name="フローチャート: 判断 76"/>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8" name="フローチャート: 判断 77"/>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127635</xdr:rowOff>
    </xdr:from>
    <xdr:to>
      <xdr:col>23</xdr:col>
      <xdr:colOff>136525</xdr:colOff>
      <xdr:row>28</xdr:row>
      <xdr:rowOff>57785</xdr:rowOff>
    </xdr:to>
    <xdr:sp macro="" textlink="">
      <xdr:nvSpPr>
        <xdr:cNvPr id="85" name="楕円 84"/>
        <xdr:cNvSpPr/>
      </xdr:nvSpPr>
      <xdr:spPr>
        <a:xfrm>
          <a:off x="47117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150512</xdr:rowOff>
    </xdr:from>
    <xdr:ext cx="405111" cy="259045"/>
    <xdr:sp macro="" textlink="">
      <xdr:nvSpPr>
        <xdr:cNvPr id="86" name="有形固定資産減価償却率該当値テキスト"/>
        <xdr:cNvSpPr txBox="1"/>
      </xdr:nvSpPr>
      <xdr:spPr>
        <a:xfrm>
          <a:off x="48133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73660</xdr:rowOff>
    </xdr:from>
    <xdr:to>
      <xdr:col>19</xdr:col>
      <xdr:colOff>187325</xdr:colOff>
      <xdr:row>28</xdr:row>
      <xdr:rowOff>3810</xdr:rowOff>
    </xdr:to>
    <xdr:sp macro="" textlink="">
      <xdr:nvSpPr>
        <xdr:cNvPr id="87" name="楕円 86"/>
        <xdr:cNvSpPr/>
      </xdr:nvSpPr>
      <xdr:spPr>
        <a:xfrm>
          <a:off x="4000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124460</xdr:rowOff>
    </xdr:from>
    <xdr:to>
      <xdr:col>23</xdr:col>
      <xdr:colOff>85725</xdr:colOff>
      <xdr:row>28</xdr:row>
      <xdr:rowOff>6985</xdr:rowOff>
    </xdr:to>
    <xdr:cxnSp macro="">
      <xdr:nvCxnSpPr>
        <xdr:cNvPr id="88" name="直線コネクタ 87"/>
        <xdr:cNvCxnSpPr/>
      </xdr:nvCxnSpPr>
      <xdr:spPr>
        <a:xfrm>
          <a:off x="4051300" y="5525135"/>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35878</xdr:rowOff>
    </xdr:from>
    <xdr:to>
      <xdr:col>15</xdr:col>
      <xdr:colOff>187325</xdr:colOff>
      <xdr:row>27</xdr:row>
      <xdr:rowOff>137478</xdr:rowOff>
    </xdr:to>
    <xdr:sp macro="" textlink="">
      <xdr:nvSpPr>
        <xdr:cNvPr id="89" name="楕円 88"/>
        <xdr:cNvSpPr/>
      </xdr:nvSpPr>
      <xdr:spPr>
        <a:xfrm>
          <a:off x="3238500" y="543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86678</xdr:rowOff>
    </xdr:from>
    <xdr:to>
      <xdr:col>19</xdr:col>
      <xdr:colOff>136525</xdr:colOff>
      <xdr:row>27</xdr:row>
      <xdr:rowOff>124460</xdr:rowOff>
    </xdr:to>
    <xdr:cxnSp macro="">
      <xdr:nvCxnSpPr>
        <xdr:cNvPr id="90" name="直線コネクタ 89"/>
        <xdr:cNvCxnSpPr/>
      </xdr:nvCxnSpPr>
      <xdr:spPr>
        <a:xfrm>
          <a:off x="3289300" y="5487353"/>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158750</xdr:rowOff>
    </xdr:from>
    <xdr:to>
      <xdr:col>11</xdr:col>
      <xdr:colOff>187325</xdr:colOff>
      <xdr:row>27</xdr:row>
      <xdr:rowOff>88900</xdr:rowOff>
    </xdr:to>
    <xdr:sp macro="" textlink="">
      <xdr:nvSpPr>
        <xdr:cNvPr id="91" name="楕円 90"/>
        <xdr:cNvSpPr/>
      </xdr:nvSpPr>
      <xdr:spPr>
        <a:xfrm>
          <a:off x="2476500" y="53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38100</xdr:rowOff>
    </xdr:from>
    <xdr:to>
      <xdr:col>15</xdr:col>
      <xdr:colOff>136525</xdr:colOff>
      <xdr:row>27</xdr:row>
      <xdr:rowOff>86678</xdr:rowOff>
    </xdr:to>
    <xdr:cxnSp macro="">
      <xdr:nvCxnSpPr>
        <xdr:cNvPr id="92" name="直線コネクタ 91"/>
        <xdr:cNvCxnSpPr/>
      </xdr:nvCxnSpPr>
      <xdr:spPr>
        <a:xfrm>
          <a:off x="2527300" y="5438775"/>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110172</xdr:rowOff>
    </xdr:from>
    <xdr:to>
      <xdr:col>7</xdr:col>
      <xdr:colOff>187325</xdr:colOff>
      <xdr:row>27</xdr:row>
      <xdr:rowOff>40322</xdr:rowOff>
    </xdr:to>
    <xdr:sp macro="" textlink="">
      <xdr:nvSpPr>
        <xdr:cNvPr id="93" name="楕円 92"/>
        <xdr:cNvSpPr/>
      </xdr:nvSpPr>
      <xdr:spPr>
        <a:xfrm>
          <a:off x="1714500" y="53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160972</xdr:rowOff>
    </xdr:from>
    <xdr:to>
      <xdr:col>11</xdr:col>
      <xdr:colOff>136525</xdr:colOff>
      <xdr:row>27</xdr:row>
      <xdr:rowOff>38100</xdr:rowOff>
    </xdr:to>
    <xdr:cxnSp macro="">
      <xdr:nvCxnSpPr>
        <xdr:cNvPr id="94" name="直線コネクタ 93"/>
        <xdr:cNvCxnSpPr/>
      </xdr:nvCxnSpPr>
      <xdr:spPr>
        <a:xfrm>
          <a:off x="1765300" y="5390197"/>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41927</xdr:rowOff>
    </xdr:from>
    <xdr:ext cx="405111" cy="259045"/>
    <xdr:sp macro="" textlink="">
      <xdr:nvSpPr>
        <xdr:cNvPr id="95" name="n_1aveValue有形固定資産減価償却率"/>
        <xdr:cNvSpPr txBox="1"/>
      </xdr:nvSpPr>
      <xdr:spPr>
        <a:xfrm>
          <a:off x="38360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6" name="n_2aveValue有形固定資産減価償却率"/>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7" name="n_3aveValue有形固定資産減価償却率"/>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98"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20337</xdr:rowOff>
    </xdr:from>
    <xdr:ext cx="405111" cy="259045"/>
    <xdr:sp macro="" textlink="">
      <xdr:nvSpPr>
        <xdr:cNvPr id="99" name="n_1mainValue有形固定資産減価償却率"/>
        <xdr:cNvSpPr txBox="1"/>
      </xdr:nvSpPr>
      <xdr:spPr>
        <a:xfrm>
          <a:off x="3836044" y="524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154005</xdr:rowOff>
    </xdr:from>
    <xdr:ext cx="405111" cy="259045"/>
    <xdr:sp macro="" textlink="">
      <xdr:nvSpPr>
        <xdr:cNvPr id="100" name="n_2mainValue有形固定資産減価償却率"/>
        <xdr:cNvSpPr txBox="1"/>
      </xdr:nvSpPr>
      <xdr:spPr>
        <a:xfrm>
          <a:off x="3086744" y="521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105427</xdr:rowOff>
    </xdr:from>
    <xdr:ext cx="405111" cy="259045"/>
    <xdr:sp macro="" textlink="">
      <xdr:nvSpPr>
        <xdr:cNvPr id="101" name="n_3mainValue有形固定資産減価償却率"/>
        <xdr:cNvSpPr txBox="1"/>
      </xdr:nvSpPr>
      <xdr:spPr>
        <a:xfrm>
          <a:off x="2324744" y="51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56849</xdr:rowOff>
    </xdr:from>
    <xdr:ext cx="405111" cy="259045"/>
    <xdr:sp macro="" textlink="">
      <xdr:nvSpPr>
        <xdr:cNvPr id="102" name="n_4mainValue有形固定資産減価償却率"/>
        <xdr:cNvSpPr txBox="1"/>
      </xdr:nvSpPr>
      <xdr:spPr>
        <a:xfrm>
          <a:off x="1562744" y="5114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債務償還比率及び将来負担比率は、町債残高が多いこと等により、全国平均と比較して高い状況となっている。</a:t>
          </a:r>
          <a:endParaRPr lang="ja-JP" altLang="ja-JP">
            <a:effectLst/>
          </a:endParaRPr>
        </a:p>
        <a:p>
          <a:r>
            <a:rPr kumimoji="1" lang="ja-JP" altLang="ja-JP" sz="1100">
              <a:solidFill>
                <a:schemeClr val="dk1"/>
              </a:solidFill>
              <a:effectLst/>
              <a:latin typeface="+mn-lt"/>
              <a:ea typeface="+mn-ea"/>
              <a:cs typeface="+mn-cs"/>
            </a:rPr>
            <a:t>　町債の多くは交付税措置率の高い</a:t>
          </a:r>
          <a:r>
            <a:rPr kumimoji="1" lang="ja-JP" altLang="en-US" sz="1100">
              <a:solidFill>
                <a:schemeClr val="dk1"/>
              </a:solidFill>
              <a:effectLst/>
              <a:latin typeface="+mn-lt"/>
              <a:ea typeface="+mn-ea"/>
              <a:cs typeface="+mn-cs"/>
            </a:rPr>
            <a:t>起債</a:t>
          </a:r>
          <a:r>
            <a:rPr kumimoji="1" lang="ja-JP" altLang="ja-JP" sz="1100">
              <a:solidFill>
                <a:schemeClr val="dk1"/>
              </a:solidFill>
              <a:effectLst/>
              <a:latin typeface="+mn-lt"/>
              <a:ea typeface="+mn-ea"/>
              <a:cs typeface="+mn-cs"/>
            </a:rPr>
            <a:t>であるため、実質的な財政負担は指標より軽減されるが、今後は、将来負担の抑制とともに、行財政改革の推進により、毎年度の収支状況を改善していくことで、将来負担比率・債務償還比率を改善してい</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1" name="直線コネクタ 130"/>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32" name="債務償還比率最小値テキスト"/>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33" name="直線コネクタ 132"/>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44382</xdr:rowOff>
    </xdr:from>
    <xdr:ext cx="469744" cy="259045"/>
    <xdr:sp macro="" textlink="">
      <xdr:nvSpPr>
        <xdr:cNvPr id="136" name="債務償還比率平均値テキスト"/>
        <xdr:cNvSpPr txBox="1"/>
      </xdr:nvSpPr>
      <xdr:spPr>
        <a:xfrm>
          <a:off x="14846300" y="561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37" name="フローチャート: 判断 136"/>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38" name="フローチャート: 判断 137"/>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39" name="フローチャート: 判断 138"/>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0" name="フローチャート: 判断 139"/>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1" name="フローチャート: 判断 140"/>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106616</xdr:rowOff>
    </xdr:from>
    <xdr:to>
      <xdr:col>76</xdr:col>
      <xdr:colOff>73025</xdr:colOff>
      <xdr:row>31</xdr:row>
      <xdr:rowOff>36766</xdr:rowOff>
    </xdr:to>
    <xdr:sp macro="" textlink="">
      <xdr:nvSpPr>
        <xdr:cNvPr id="147" name="楕円 146"/>
        <xdr:cNvSpPr/>
      </xdr:nvSpPr>
      <xdr:spPr>
        <a:xfrm>
          <a:off x="14744700" y="60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85043</xdr:rowOff>
    </xdr:from>
    <xdr:ext cx="469744" cy="259045"/>
    <xdr:sp macro="" textlink="">
      <xdr:nvSpPr>
        <xdr:cNvPr id="148" name="債務償還比率該当値テキスト"/>
        <xdr:cNvSpPr txBox="1"/>
      </xdr:nvSpPr>
      <xdr:spPr>
        <a:xfrm>
          <a:off x="14846300" y="600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23396</xdr:rowOff>
    </xdr:from>
    <xdr:to>
      <xdr:col>72</xdr:col>
      <xdr:colOff>123825</xdr:colOff>
      <xdr:row>32</xdr:row>
      <xdr:rowOff>124996</xdr:rowOff>
    </xdr:to>
    <xdr:sp macro="" textlink="">
      <xdr:nvSpPr>
        <xdr:cNvPr id="149" name="楕円 148"/>
        <xdr:cNvSpPr/>
      </xdr:nvSpPr>
      <xdr:spPr>
        <a:xfrm>
          <a:off x="14033500" y="62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157416</xdr:rowOff>
    </xdr:from>
    <xdr:to>
      <xdr:col>76</xdr:col>
      <xdr:colOff>22225</xdr:colOff>
      <xdr:row>32</xdr:row>
      <xdr:rowOff>74196</xdr:rowOff>
    </xdr:to>
    <xdr:cxnSp macro="">
      <xdr:nvCxnSpPr>
        <xdr:cNvPr id="150" name="直線コネクタ 149"/>
        <xdr:cNvCxnSpPr/>
      </xdr:nvCxnSpPr>
      <xdr:spPr>
        <a:xfrm flipV="1">
          <a:off x="14084300" y="6072441"/>
          <a:ext cx="711200" cy="25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19869</xdr:rowOff>
    </xdr:from>
    <xdr:to>
      <xdr:col>68</xdr:col>
      <xdr:colOff>123825</xdr:colOff>
      <xdr:row>33</xdr:row>
      <xdr:rowOff>121469</xdr:rowOff>
    </xdr:to>
    <xdr:sp macro="" textlink="">
      <xdr:nvSpPr>
        <xdr:cNvPr id="151" name="楕円 150"/>
        <xdr:cNvSpPr/>
      </xdr:nvSpPr>
      <xdr:spPr>
        <a:xfrm>
          <a:off x="13271500" y="64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74196</xdr:rowOff>
    </xdr:from>
    <xdr:to>
      <xdr:col>72</xdr:col>
      <xdr:colOff>73025</xdr:colOff>
      <xdr:row>33</xdr:row>
      <xdr:rowOff>70669</xdr:rowOff>
    </xdr:to>
    <xdr:cxnSp macro="">
      <xdr:nvCxnSpPr>
        <xdr:cNvPr id="152" name="直線コネクタ 151"/>
        <xdr:cNvCxnSpPr/>
      </xdr:nvCxnSpPr>
      <xdr:spPr>
        <a:xfrm flipV="1">
          <a:off x="13322300" y="6332121"/>
          <a:ext cx="762000" cy="16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64057</xdr:rowOff>
    </xdr:from>
    <xdr:to>
      <xdr:col>64</xdr:col>
      <xdr:colOff>123825</xdr:colOff>
      <xdr:row>32</xdr:row>
      <xdr:rowOff>165657</xdr:rowOff>
    </xdr:to>
    <xdr:sp macro="" textlink="">
      <xdr:nvSpPr>
        <xdr:cNvPr id="153" name="楕円 152"/>
        <xdr:cNvSpPr/>
      </xdr:nvSpPr>
      <xdr:spPr>
        <a:xfrm>
          <a:off x="12509500" y="63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114857</xdr:rowOff>
    </xdr:from>
    <xdr:to>
      <xdr:col>68</xdr:col>
      <xdr:colOff>73025</xdr:colOff>
      <xdr:row>33</xdr:row>
      <xdr:rowOff>70669</xdr:rowOff>
    </xdr:to>
    <xdr:cxnSp macro="">
      <xdr:nvCxnSpPr>
        <xdr:cNvPr id="154" name="直線コネクタ 153"/>
        <xdr:cNvCxnSpPr/>
      </xdr:nvCxnSpPr>
      <xdr:spPr>
        <a:xfrm>
          <a:off x="12560300" y="6372782"/>
          <a:ext cx="762000" cy="12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68545</xdr:rowOff>
    </xdr:from>
    <xdr:to>
      <xdr:col>60</xdr:col>
      <xdr:colOff>123825</xdr:colOff>
      <xdr:row>31</xdr:row>
      <xdr:rowOff>170145</xdr:rowOff>
    </xdr:to>
    <xdr:sp macro="" textlink="">
      <xdr:nvSpPr>
        <xdr:cNvPr id="155" name="楕円 154"/>
        <xdr:cNvSpPr/>
      </xdr:nvSpPr>
      <xdr:spPr>
        <a:xfrm>
          <a:off x="11747500" y="61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119345</xdr:rowOff>
    </xdr:from>
    <xdr:to>
      <xdr:col>64</xdr:col>
      <xdr:colOff>73025</xdr:colOff>
      <xdr:row>32</xdr:row>
      <xdr:rowOff>114857</xdr:rowOff>
    </xdr:to>
    <xdr:cxnSp macro="">
      <xdr:nvCxnSpPr>
        <xdr:cNvPr id="156" name="直線コネクタ 155"/>
        <xdr:cNvCxnSpPr/>
      </xdr:nvCxnSpPr>
      <xdr:spPr>
        <a:xfrm>
          <a:off x="11798300" y="6205820"/>
          <a:ext cx="762000" cy="16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127109</xdr:rowOff>
    </xdr:from>
    <xdr:ext cx="469744" cy="259045"/>
    <xdr:sp macro="" textlink="">
      <xdr:nvSpPr>
        <xdr:cNvPr id="157" name="n_1aveValue債務償還比率"/>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8" name="n_2aveValue債務償還比率"/>
        <xdr:cNvSpPr txBox="1"/>
      </xdr:nvSpPr>
      <xdr:spPr>
        <a:xfrm>
          <a:off x="13087427" y="56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9" name="n_3aveValue債務償還比率"/>
        <xdr:cNvSpPr txBox="1"/>
      </xdr:nvSpPr>
      <xdr:spPr>
        <a:xfrm>
          <a:off x="123254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60" name="n_4aveValue債務償還比率"/>
        <xdr:cNvSpPr txBox="1"/>
      </xdr:nvSpPr>
      <xdr:spPr>
        <a:xfrm>
          <a:off x="11563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116123</xdr:rowOff>
    </xdr:from>
    <xdr:ext cx="469744" cy="259045"/>
    <xdr:sp macro="" textlink="">
      <xdr:nvSpPr>
        <xdr:cNvPr id="161" name="n_1mainValue債務償還比率"/>
        <xdr:cNvSpPr txBox="1"/>
      </xdr:nvSpPr>
      <xdr:spPr>
        <a:xfrm>
          <a:off x="13836727" y="637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112596</xdr:rowOff>
    </xdr:from>
    <xdr:ext cx="469744" cy="259045"/>
    <xdr:sp macro="" textlink="">
      <xdr:nvSpPr>
        <xdr:cNvPr id="162" name="n_2mainValue債務償還比率"/>
        <xdr:cNvSpPr txBox="1"/>
      </xdr:nvSpPr>
      <xdr:spPr>
        <a:xfrm>
          <a:off x="13087427" y="654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156784</xdr:rowOff>
    </xdr:from>
    <xdr:ext cx="469744" cy="259045"/>
    <xdr:sp macro="" textlink="">
      <xdr:nvSpPr>
        <xdr:cNvPr id="163" name="n_3mainValue債務償還比率"/>
        <xdr:cNvSpPr txBox="1"/>
      </xdr:nvSpPr>
      <xdr:spPr>
        <a:xfrm>
          <a:off x="12325427" y="641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161272</xdr:rowOff>
    </xdr:from>
    <xdr:ext cx="469744" cy="259045"/>
    <xdr:sp macro="" textlink="">
      <xdr:nvSpPr>
        <xdr:cNvPr id="164" name="n_4mainValue債務償還比率"/>
        <xdr:cNvSpPr txBox="1"/>
      </xdr:nvSpPr>
      <xdr:spPr>
        <a:xfrm>
          <a:off x="11563427" y="624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10,884
10,811
202.23
9,116,071
8,913,123
176,803
5,449,128
13,251,268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30480</xdr:rowOff>
    </xdr:from>
    <xdr:to>
      <xdr:col>24</xdr:col>
      <xdr:colOff>62865</xdr:colOff>
      <xdr:row>41</xdr:row>
      <xdr:rowOff>146685</xdr:rowOff>
    </xdr:to>
    <xdr:cxnSp macro="">
      <xdr:nvCxnSpPr>
        <xdr:cNvPr id="57" name="直線コネクタ 56"/>
        <xdr:cNvCxnSpPr/>
      </xdr:nvCxnSpPr>
      <xdr:spPr>
        <a:xfrm flipV="1">
          <a:off x="4634865" y="6031230"/>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150512</xdr:rowOff>
    </xdr:from>
    <xdr:ext cx="405111" cy="259045"/>
    <xdr:sp macro="" textlink="">
      <xdr:nvSpPr>
        <xdr:cNvPr id="58" name="【道路】&#10;有形固定資産減価償却率最小値テキスト"/>
        <xdr:cNvSpPr txBox="1"/>
      </xdr:nvSpPr>
      <xdr:spPr>
        <a:xfrm>
          <a:off x="4673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146685</xdr:rowOff>
    </xdr:from>
    <xdr:to>
      <xdr:col>24</xdr:col>
      <xdr:colOff>152400</xdr:colOff>
      <xdr:row>41</xdr:row>
      <xdr:rowOff>146685</xdr:rowOff>
    </xdr:to>
    <xdr:cxnSp macro="">
      <xdr:nvCxnSpPr>
        <xdr:cNvPr id="59" name="直線コネクタ 58"/>
        <xdr:cNvCxnSpPr/>
      </xdr:nvCxnSpPr>
      <xdr:spPr>
        <a:xfrm>
          <a:off x="4546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148607</xdr:rowOff>
    </xdr:from>
    <xdr:ext cx="405111" cy="259045"/>
    <xdr:sp macro="" textlink="">
      <xdr:nvSpPr>
        <xdr:cNvPr id="60" name="【道路】&#10;有形固定資産減価償却率最大値テキスト"/>
        <xdr:cNvSpPr txBox="1"/>
      </xdr:nvSpPr>
      <xdr:spPr>
        <a:xfrm>
          <a:off x="4673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30480</xdr:rowOff>
    </xdr:from>
    <xdr:to>
      <xdr:col>24</xdr:col>
      <xdr:colOff>152400</xdr:colOff>
      <xdr:row>35</xdr:row>
      <xdr:rowOff>30480</xdr:rowOff>
    </xdr:to>
    <xdr:cxnSp macro="">
      <xdr:nvCxnSpPr>
        <xdr:cNvPr id="61" name="直線コネクタ 60"/>
        <xdr:cNvCxnSpPr/>
      </xdr:nvCxnSpPr>
      <xdr:spPr>
        <a:xfrm>
          <a:off x="4546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1922</xdr:rowOff>
    </xdr:from>
    <xdr:ext cx="405111" cy="259045"/>
    <xdr:sp macro="" textlink="">
      <xdr:nvSpPr>
        <xdr:cNvPr id="62" name="【道路】&#10;有形固定資産減価償却率平均値テキスト"/>
        <xdr:cNvSpPr txBox="1"/>
      </xdr:nvSpPr>
      <xdr:spPr>
        <a:xfrm>
          <a:off x="4673600" y="651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23495</xdr:rowOff>
    </xdr:from>
    <xdr:to>
      <xdr:col>24</xdr:col>
      <xdr:colOff>114300</xdr:colOff>
      <xdr:row>38</xdr:row>
      <xdr:rowOff>125095</xdr:rowOff>
    </xdr:to>
    <xdr:sp macro="" textlink="">
      <xdr:nvSpPr>
        <xdr:cNvPr id="63" name="フローチャート: 判断 62"/>
        <xdr:cNvSpPr/>
      </xdr:nvSpPr>
      <xdr:spPr>
        <a:xfrm>
          <a:off x="45847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128270</xdr:rowOff>
    </xdr:from>
    <xdr:to>
      <xdr:col>10</xdr:col>
      <xdr:colOff>165100</xdr:colOff>
      <xdr:row>38</xdr:row>
      <xdr:rowOff>58420</xdr:rowOff>
    </xdr:to>
    <xdr:sp macro="" textlink="">
      <xdr:nvSpPr>
        <xdr:cNvPr id="66" name="フローチャート: 判断 65"/>
        <xdr:cNvSpPr/>
      </xdr:nvSpPr>
      <xdr:spPr>
        <a:xfrm>
          <a:off x="196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107315</xdr:rowOff>
    </xdr:from>
    <xdr:to>
      <xdr:col>6</xdr:col>
      <xdr:colOff>38100</xdr:colOff>
      <xdr:row>38</xdr:row>
      <xdr:rowOff>37465</xdr:rowOff>
    </xdr:to>
    <xdr:sp macro="" textlink="">
      <xdr:nvSpPr>
        <xdr:cNvPr id="67" name="フローチャート: 判断 66"/>
        <xdr:cNvSpPr/>
      </xdr:nvSpPr>
      <xdr:spPr>
        <a:xfrm>
          <a:off x="1079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151130</xdr:rowOff>
    </xdr:from>
    <xdr:to>
      <xdr:col>24</xdr:col>
      <xdr:colOff>114300</xdr:colOff>
      <xdr:row>35</xdr:row>
      <xdr:rowOff>81280</xdr:rowOff>
    </xdr:to>
    <xdr:sp macro="" textlink="">
      <xdr:nvSpPr>
        <xdr:cNvPr id="73" name="楕円 72"/>
        <xdr:cNvSpPr/>
      </xdr:nvSpPr>
      <xdr:spPr>
        <a:xfrm>
          <a:off x="4584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104157</xdr:rowOff>
    </xdr:from>
    <xdr:ext cx="405111" cy="259045"/>
    <xdr:sp macro="" textlink="">
      <xdr:nvSpPr>
        <xdr:cNvPr id="74" name="【道路】&#10;有形固定資産減価償却率該当値テキスト"/>
        <xdr:cNvSpPr txBox="1"/>
      </xdr:nvSpPr>
      <xdr:spPr>
        <a:xfrm>
          <a:off x="4673600" y="593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114935</xdr:rowOff>
    </xdr:from>
    <xdr:to>
      <xdr:col>20</xdr:col>
      <xdr:colOff>38100</xdr:colOff>
      <xdr:row>35</xdr:row>
      <xdr:rowOff>45085</xdr:rowOff>
    </xdr:to>
    <xdr:sp macro="" textlink="">
      <xdr:nvSpPr>
        <xdr:cNvPr id="75" name="楕円 74"/>
        <xdr:cNvSpPr/>
      </xdr:nvSpPr>
      <xdr:spPr>
        <a:xfrm>
          <a:off x="3746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165735</xdr:rowOff>
    </xdr:from>
    <xdr:to>
      <xdr:col>24</xdr:col>
      <xdr:colOff>63500</xdr:colOff>
      <xdr:row>35</xdr:row>
      <xdr:rowOff>30480</xdr:rowOff>
    </xdr:to>
    <xdr:cxnSp macro="">
      <xdr:nvCxnSpPr>
        <xdr:cNvPr id="76" name="直線コネクタ 75"/>
        <xdr:cNvCxnSpPr/>
      </xdr:nvCxnSpPr>
      <xdr:spPr>
        <a:xfrm>
          <a:off x="3797300" y="59950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84455</xdr:rowOff>
    </xdr:from>
    <xdr:to>
      <xdr:col>15</xdr:col>
      <xdr:colOff>101600</xdr:colOff>
      <xdr:row>35</xdr:row>
      <xdr:rowOff>14605</xdr:rowOff>
    </xdr:to>
    <xdr:sp macro="" textlink="">
      <xdr:nvSpPr>
        <xdr:cNvPr id="77" name="楕円 76"/>
        <xdr:cNvSpPr/>
      </xdr:nvSpPr>
      <xdr:spPr>
        <a:xfrm>
          <a:off x="2857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135255</xdr:rowOff>
    </xdr:from>
    <xdr:to>
      <xdr:col>19</xdr:col>
      <xdr:colOff>177800</xdr:colOff>
      <xdr:row>34</xdr:row>
      <xdr:rowOff>165735</xdr:rowOff>
    </xdr:to>
    <xdr:cxnSp macro="">
      <xdr:nvCxnSpPr>
        <xdr:cNvPr id="78" name="直線コネクタ 77"/>
        <xdr:cNvCxnSpPr/>
      </xdr:nvCxnSpPr>
      <xdr:spPr>
        <a:xfrm>
          <a:off x="2908300" y="59645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50165</xdr:rowOff>
    </xdr:from>
    <xdr:to>
      <xdr:col>10</xdr:col>
      <xdr:colOff>165100</xdr:colOff>
      <xdr:row>34</xdr:row>
      <xdr:rowOff>151765</xdr:rowOff>
    </xdr:to>
    <xdr:sp macro="" textlink="">
      <xdr:nvSpPr>
        <xdr:cNvPr id="79" name="楕円 78"/>
        <xdr:cNvSpPr/>
      </xdr:nvSpPr>
      <xdr:spPr>
        <a:xfrm>
          <a:off x="1968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100965</xdr:rowOff>
    </xdr:from>
    <xdr:to>
      <xdr:col>15</xdr:col>
      <xdr:colOff>50800</xdr:colOff>
      <xdr:row>34</xdr:row>
      <xdr:rowOff>135255</xdr:rowOff>
    </xdr:to>
    <xdr:cxnSp macro="">
      <xdr:nvCxnSpPr>
        <xdr:cNvPr id="80" name="直線コネクタ 79"/>
        <xdr:cNvCxnSpPr/>
      </xdr:nvCxnSpPr>
      <xdr:spPr>
        <a:xfrm>
          <a:off x="2019300" y="59302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15875</xdr:rowOff>
    </xdr:from>
    <xdr:to>
      <xdr:col>6</xdr:col>
      <xdr:colOff>38100</xdr:colOff>
      <xdr:row>34</xdr:row>
      <xdr:rowOff>117475</xdr:rowOff>
    </xdr:to>
    <xdr:sp macro="" textlink="">
      <xdr:nvSpPr>
        <xdr:cNvPr id="81" name="楕円 80"/>
        <xdr:cNvSpPr/>
      </xdr:nvSpPr>
      <xdr:spPr>
        <a:xfrm>
          <a:off x="1079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66675</xdr:rowOff>
    </xdr:from>
    <xdr:to>
      <xdr:col>10</xdr:col>
      <xdr:colOff>114300</xdr:colOff>
      <xdr:row>34</xdr:row>
      <xdr:rowOff>100965</xdr:rowOff>
    </xdr:to>
    <xdr:cxnSp macro="">
      <xdr:nvCxnSpPr>
        <xdr:cNvPr id="82" name="直線コネクタ 81"/>
        <xdr:cNvCxnSpPr/>
      </xdr:nvCxnSpPr>
      <xdr:spPr>
        <a:xfrm>
          <a:off x="1130300" y="58959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87647</xdr:rowOff>
    </xdr:from>
    <xdr:ext cx="405111" cy="259045"/>
    <xdr:sp macro="" textlink="">
      <xdr:nvSpPr>
        <xdr:cNvPr id="83"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49547</xdr:rowOff>
    </xdr:from>
    <xdr:ext cx="405111" cy="259045"/>
    <xdr:sp macro="" textlink="">
      <xdr:nvSpPr>
        <xdr:cNvPr id="85" name="n_3aveValue【道路】&#10;有形固定資産減価償却率"/>
        <xdr:cNvSpPr txBox="1"/>
      </xdr:nvSpPr>
      <xdr:spPr>
        <a:xfrm>
          <a:off x="1816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28592</xdr:rowOff>
    </xdr:from>
    <xdr:ext cx="405111" cy="259045"/>
    <xdr:sp macro="" textlink="">
      <xdr:nvSpPr>
        <xdr:cNvPr id="86" name="n_4aveValue【道路】&#10;有形固定資産減価償却率"/>
        <xdr:cNvSpPr txBox="1"/>
      </xdr:nvSpPr>
      <xdr:spPr>
        <a:xfrm>
          <a:off x="927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61612</xdr:rowOff>
    </xdr:from>
    <xdr:ext cx="405111" cy="259045"/>
    <xdr:sp macro="" textlink="">
      <xdr:nvSpPr>
        <xdr:cNvPr id="87" name="n_1mainValue【道路】&#10;有形固定資産減価償却率"/>
        <xdr:cNvSpPr txBox="1"/>
      </xdr:nvSpPr>
      <xdr:spPr>
        <a:xfrm>
          <a:off x="35820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31132</xdr:rowOff>
    </xdr:from>
    <xdr:ext cx="405111" cy="259045"/>
    <xdr:sp macro="" textlink="">
      <xdr:nvSpPr>
        <xdr:cNvPr id="88" name="n_2mainValue【道路】&#10;有形固定資産減価償却率"/>
        <xdr:cNvSpPr txBox="1"/>
      </xdr:nvSpPr>
      <xdr:spPr>
        <a:xfrm>
          <a:off x="27057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168292</xdr:rowOff>
    </xdr:from>
    <xdr:ext cx="405111" cy="259045"/>
    <xdr:sp macro="" textlink="">
      <xdr:nvSpPr>
        <xdr:cNvPr id="89" name="n_3mainValue【道路】&#10;有形固定資産減価償却率"/>
        <xdr:cNvSpPr txBox="1"/>
      </xdr:nvSpPr>
      <xdr:spPr>
        <a:xfrm>
          <a:off x="18167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134002</xdr:rowOff>
    </xdr:from>
    <xdr:ext cx="405111" cy="259045"/>
    <xdr:sp macro="" textlink="">
      <xdr:nvSpPr>
        <xdr:cNvPr id="90" name="n_4mainValue【道路】&#10;有形固定資産減価償却率"/>
        <xdr:cNvSpPr txBox="1"/>
      </xdr:nvSpPr>
      <xdr:spPr>
        <a:xfrm>
          <a:off x="9277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4" name="直線コネクタ 113"/>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5" name="【道路】&#10;一人当たり延長最小値テキスト"/>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6" name="直線コネクタ 115"/>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7" name="【道路】&#10;一人当たり延長最大値テキスト"/>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8" name="直線コネクタ 117"/>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49585</xdr:rowOff>
    </xdr:from>
    <xdr:ext cx="534377" cy="259045"/>
    <xdr:sp macro="" textlink="">
      <xdr:nvSpPr>
        <xdr:cNvPr id="119" name="【道路】&#10;一人当たり延長平均値テキスト"/>
        <xdr:cNvSpPr txBox="1"/>
      </xdr:nvSpPr>
      <xdr:spPr>
        <a:xfrm>
          <a:off x="10515600" y="673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20" name="フローチャート: 判断 119"/>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21" name="フローチャート: 判断 120"/>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2" name="フローチャート: 判断 121"/>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3" name="フローチャート: 判断 122"/>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4" name="フローチャート: 判断 123"/>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51994</xdr:rowOff>
    </xdr:from>
    <xdr:to>
      <xdr:col>55</xdr:col>
      <xdr:colOff>50800</xdr:colOff>
      <xdr:row>39</xdr:row>
      <xdr:rowOff>153594</xdr:rowOff>
    </xdr:to>
    <xdr:sp macro="" textlink="">
      <xdr:nvSpPr>
        <xdr:cNvPr id="130" name="楕円 129"/>
        <xdr:cNvSpPr/>
      </xdr:nvSpPr>
      <xdr:spPr>
        <a:xfrm>
          <a:off x="10426700" y="673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74871</xdr:rowOff>
    </xdr:from>
    <xdr:ext cx="534377" cy="259045"/>
    <xdr:sp macro="" textlink="">
      <xdr:nvSpPr>
        <xdr:cNvPr id="131" name="【道路】&#10;一人当たり延長該当値テキスト"/>
        <xdr:cNvSpPr txBox="1"/>
      </xdr:nvSpPr>
      <xdr:spPr>
        <a:xfrm>
          <a:off x="10515600" y="658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40773</xdr:rowOff>
    </xdr:from>
    <xdr:to>
      <xdr:col>50</xdr:col>
      <xdr:colOff>165100</xdr:colOff>
      <xdr:row>39</xdr:row>
      <xdr:rowOff>142373</xdr:rowOff>
    </xdr:to>
    <xdr:sp macro="" textlink="">
      <xdr:nvSpPr>
        <xdr:cNvPr id="132" name="楕円 131"/>
        <xdr:cNvSpPr/>
      </xdr:nvSpPr>
      <xdr:spPr>
        <a:xfrm>
          <a:off x="9588500" y="67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91573</xdr:rowOff>
    </xdr:from>
    <xdr:to>
      <xdr:col>55</xdr:col>
      <xdr:colOff>0</xdr:colOff>
      <xdr:row>39</xdr:row>
      <xdr:rowOff>102794</xdr:rowOff>
    </xdr:to>
    <xdr:cxnSp macro="">
      <xdr:nvCxnSpPr>
        <xdr:cNvPr id="133" name="直線コネクタ 132"/>
        <xdr:cNvCxnSpPr/>
      </xdr:nvCxnSpPr>
      <xdr:spPr>
        <a:xfrm>
          <a:off x="9639300" y="6778123"/>
          <a:ext cx="8382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71806</xdr:rowOff>
    </xdr:from>
    <xdr:to>
      <xdr:col>46</xdr:col>
      <xdr:colOff>38100</xdr:colOff>
      <xdr:row>40</xdr:row>
      <xdr:rowOff>1956</xdr:rowOff>
    </xdr:to>
    <xdr:sp macro="" textlink="">
      <xdr:nvSpPr>
        <xdr:cNvPr id="134" name="楕円 133"/>
        <xdr:cNvSpPr/>
      </xdr:nvSpPr>
      <xdr:spPr>
        <a:xfrm>
          <a:off x="8699500" y="67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91573</xdr:rowOff>
    </xdr:from>
    <xdr:to>
      <xdr:col>50</xdr:col>
      <xdr:colOff>114300</xdr:colOff>
      <xdr:row>39</xdr:row>
      <xdr:rowOff>122606</xdr:rowOff>
    </xdr:to>
    <xdr:cxnSp macro="">
      <xdr:nvCxnSpPr>
        <xdr:cNvPr id="135" name="直線コネクタ 134"/>
        <xdr:cNvCxnSpPr/>
      </xdr:nvCxnSpPr>
      <xdr:spPr>
        <a:xfrm flipV="1">
          <a:off x="8750300" y="6778123"/>
          <a:ext cx="889000" cy="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64719</xdr:rowOff>
    </xdr:from>
    <xdr:to>
      <xdr:col>41</xdr:col>
      <xdr:colOff>101600</xdr:colOff>
      <xdr:row>39</xdr:row>
      <xdr:rowOff>166319</xdr:rowOff>
    </xdr:to>
    <xdr:sp macro="" textlink="">
      <xdr:nvSpPr>
        <xdr:cNvPr id="136" name="楕円 135"/>
        <xdr:cNvSpPr/>
      </xdr:nvSpPr>
      <xdr:spPr>
        <a:xfrm>
          <a:off x="7810500" y="67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115519</xdr:rowOff>
    </xdr:from>
    <xdr:to>
      <xdr:col>45</xdr:col>
      <xdr:colOff>177800</xdr:colOff>
      <xdr:row>39</xdr:row>
      <xdr:rowOff>122606</xdr:rowOff>
    </xdr:to>
    <xdr:cxnSp macro="">
      <xdr:nvCxnSpPr>
        <xdr:cNvPr id="137" name="直線コネクタ 136"/>
        <xdr:cNvCxnSpPr/>
      </xdr:nvCxnSpPr>
      <xdr:spPr>
        <a:xfrm>
          <a:off x="7861300" y="6802069"/>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71101</xdr:rowOff>
    </xdr:from>
    <xdr:to>
      <xdr:col>36</xdr:col>
      <xdr:colOff>165100</xdr:colOff>
      <xdr:row>40</xdr:row>
      <xdr:rowOff>1251</xdr:rowOff>
    </xdr:to>
    <xdr:sp macro="" textlink="">
      <xdr:nvSpPr>
        <xdr:cNvPr id="138" name="楕円 137"/>
        <xdr:cNvSpPr/>
      </xdr:nvSpPr>
      <xdr:spPr>
        <a:xfrm>
          <a:off x="6921500" y="67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115519</xdr:rowOff>
    </xdr:from>
    <xdr:to>
      <xdr:col>41</xdr:col>
      <xdr:colOff>50800</xdr:colOff>
      <xdr:row>39</xdr:row>
      <xdr:rowOff>121901</xdr:rowOff>
    </xdr:to>
    <xdr:cxnSp macro="">
      <xdr:nvCxnSpPr>
        <xdr:cNvPr id="139" name="直線コネクタ 138"/>
        <xdr:cNvCxnSpPr/>
      </xdr:nvCxnSpPr>
      <xdr:spPr>
        <a:xfrm flipV="1">
          <a:off x="6972300" y="6802069"/>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3656</xdr:rowOff>
    </xdr:from>
    <xdr:ext cx="534377" cy="259045"/>
    <xdr:sp macro="" textlink="">
      <xdr:nvSpPr>
        <xdr:cNvPr id="140" name="n_1aveValue【道路】&#10;一人当たり延長"/>
        <xdr:cNvSpPr txBox="1"/>
      </xdr:nvSpPr>
      <xdr:spPr>
        <a:xfrm>
          <a:off x="9359411" y="68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24477</xdr:rowOff>
    </xdr:from>
    <xdr:ext cx="534377" cy="259045"/>
    <xdr:sp macro="" textlink="">
      <xdr:nvSpPr>
        <xdr:cNvPr id="141" name="n_2aveValue【道路】&#10;一人当たり延長"/>
        <xdr:cNvSpPr txBox="1"/>
      </xdr:nvSpPr>
      <xdr:spPr>
        <a:xfrm>
          <a:off x="84831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44918</xdr:rowOff>
    </xdr:from>
    <xdr:ext cx="534377" cy="259045"/>
    <xdr:sp macro="" textlink="">
      <xdr:nvSpPr>
        <xdr:cNvPr id="142" name="n_3aveValue【道路】&#10;一人当たり延長"/>
        <xdr:cNvSpPr txBox="1"/>
      </xdr:nvSpPr>
      <xdr:spPr>
        <a:xfrm>
          <a:off x="7594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47299</xdr:rowOff>
    </xdr:from>
    <xdr:ext cx="534377" cy="259045"/>
    <xdr:sp macro="" textlink="">
      <xdr:nvSpPr>
        <xdr:cNvPr id="143" name="n_4aveValue【道路】&#10;一人当たり延長"/>
        <xdr:cNvSpPr txBox="1"/>
      </xdr:nvSpPr>
      <xdr:spPr>
        <a:xfrm>
          <a:off x="6705111" y="6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158900</xdr:rowOff>
    </xdr:from>
    <xdr:ext cx="534377" cy="259045"/>
    <xdr:sp macro="" textlink="">
      <xdr:nvSpPr>
        <xdr:cNvPr id="144" name="n_1mainValue【道路】&#10;一人当たり延長"/>
        <xdr:cNvSpPr txBox="1"/>
      </xdr:nvSpPr>
      <xdr:spPr>
        <a:xfrm>
          <a:off x="9359411" y="650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18483</xdr:rowOff>
    </xdr:from>
    <xdr:ext cx="534377" cy="259045"/>
    <xdr:sp macro="" textlink="">
      <xdr:nvSpPr>
        <xdr:cNvPr id="145" name="n_2mainValue【道路】&#10;一人当たり延長"/>
        <xdr:cNvSpPr txBox="1"/>
      </xdr:nvSpPr>
      <xdr:spPr>
        <a:xfrm>
          <a:off x="8483111" y="653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11396</xdr:rowOff>
    </xdr:from>
    <xdr:ext cx="534377" cy="259045"/>
    <xdr:sp macro="" textlink="">
      <xdr:nvSpPr>
        <xdr:cNvPr id="146" name="n_3mainValue【道路】&#10;一人当たり延長"/>
        <xdr:cNvSpPr txBox="1"/>
      </xdr:nvSpPr>
      <xdr:spPr>
        <a:xfrm>
          <a:off x="7594111" y="65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17778</xdr:rowOff>
    </xdr:from>
    <xdr:ext cx="534377" cy="259045"/>
    <xdr:sp macro="" textlink="">
      <xdr:nvSpPr>
        <xdr:cNvPr id="147" name="n_4mainValue【道路】&#10;一人当たり延長"/>
        <xdr:cNvSpPr txBox="1"/>
      </xdr:nvSpPr>
      <xdr:spPr>
        <a:xfrm>
          <a:off x="6705111" y="653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3" name="直線コネクタ 172"/>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4" name="【橋りょう・トンネル】&#10;有形固定資産減価償却率最小値テキスト"/>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5" name="直線コネクタ 174"/>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6" name="【橋りょう・トンネル】&#10;有形固定資産減価償却率最大値テキスト"/>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7" name="直線コネクタ 176"/>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80" name="フローチャート: 判断 179"/>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1" name="フローチャート: 判断 180"/>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92891</xdr:rowOff>
    </xdr:from>
    <xdr:to>
      <xdr:col>24</xdr:col>
      <xdr:colOff>114300</xdr:colOff>
      <xdr:row>58</xdr:row>
      <xdr:rowOff>23041</xdr:rowOff>
    </xdr:to>
    <xdr:sp macro="" textlink="">
      <xdr:nvSpPr>
        <xdr:cNvPr id="189" name="楕円 188"/>
        <xdr:cNvSpPr/>
      </xdr:nvSpPr>
      <xdr:spPr>
        <a:xfrm>
          <a:off x="45847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115768</xdr:rowOff>
    </xdr:from>
    <xdr:ext cx="405111" cy="259045"/>
    <xdr:sp macro="" textlink="">
      <xdr:nvSpPr>
        <xdr:cNvPr id="190" name="【橋りょう・トンネル】&#10;有形固定資産減価償却率該当値テキスト"/>
        <xdr:cNvSpPr txBox="1"/>
      </xdr:nvSpPr>
      <xdr:spPr>
        <a:xfrm>
          <a:off x="4673600" y="971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65133</xdr:rowOff>
    </xdr:from>
    <xdr:to>
      <xdr:col>20</xdr:col>
      <xdr:colOff>38100</xdr:colOff>
      <xdr:row>57</xdr:row>
      <xdr:rowOff>166733</xdr:rowOff>
    </xdr:to>
    <xdr:sp macro="" textlink="">
      <xdr:nvSpPr>
        <xdr:cNvPr id="191" name="楕円 190"/>
        <xdr:cNvSpPr/>
      </xdr:nvSpPr>
      <xdr:spPr>
        <a:xfrm>
          <a:off x="3746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115933</xdr:rowOff>
    </xdr:from>
    <xdr:to>
      <xdr:col>24</xdr:col>
      <xdr:colOff>63500</xdr:colOff>
      <xdr:row>57</xdr:row>
      <xdr:rowOff>143691</xdr:rowOff>
    </xdr:to>
    <xdr:cxnSp macro="">
      <xdr:nvCxnSpPr>
        <xdr:cNvPr id="192" name="直線コネクタ 191"/>
        <xdr:cNvCxnSpPr/>
      </xdr:nvCxnSpPr>
      <xdr:spPr>
        <a:xfrm>
          <a:off x="3797300" y="988858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37374</xdr:rowOff>
    </xdr:from>
    <xdr:to>
      <xdr:col>15</xdr:col>
      <xdr:colOff>101600</xdr:colOff>
      <xdr:row>57</xdr:row>
      <xdr:rowOff>138974</xdr:rowOff>
    </xdr:to>
    <xdr:sp macro="" textlink="">
      <xdr:nvSpPr>
        <xdr:cNvPr id="193" name="楕円 192"/>
        <xdr:cNvSpPr/>
      </xdr:nvSpPr>
      <xdr:spPr>
        <a:xfrm>
          <a:off x="2857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88174</xdr:rowOff>
    </xdr:from>
    <xdr:to>
      <xdr:col>19</xdr:col>
      <xdr:colOff>177800</xdr:colOff>
      <xdr:row>57</xdr:row>
      <xdr:rowOff>115933</xdr:rowOff>
    </xdr:to>
    <xdr:cxnSp macro="">
      <xdr:nvCxnSpPr>
        <xdr:cNvPr id="194" name="直線コネクタ 193"/>
        <xdr:cNvCxnSpPr/>
      </xdr:nvCxnSpPr>
      <xdr:spPr>
        <a:xfrm>
          <a:off x="2908300" y="986082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9616</xdr:rowOff>
    </xdr:from>
    <xdr:to>
      <xdr:col>10</xdr:col>
      <xdr:colOff>165100</xdr:colOff>
      <xdr:row>57</xdr:row>
      <xdr:rowOff>111216</xdr:rowOff>
    </xdr:to>
    <xdr:sp macro="" textlink="">
      <xdr:nvSpPr>
        <xdr:cNvPr id="195" name="楕円 194"/>
        <xdr:cNvSpPr/>
      </xdr:nvSpPr>
      <xdr:spPr>
        <a:xfrm>
          <a:off x="1968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60416</xdr:rowOff>
    </xdr:from>
    <xdr:to>
      <xdr:col>15</xdr:col>
      <xdr:colOff>50800</xdr:colOff>
      <xdr:row>57</xdr:row>
      <xdr:rowOff>88174</xdr:rowOff>
    </xdr:to>
    <xdr:cxnSp macro="">
      <xdr:nvCxnSpPr>
        <xdr:cNvPr id="196" name="直線コネクタ 195"/>
        <xdr:cNvCxnSpPr/>
      </xdr:nvCxnSpPr>
      <xdr:spPr>
        <a:xfrm>
          <a:off x="2019300" y="98330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153307</xdr:rowOff>
    </xdr:from>
    <xdr:to>
      <xdr:col>6</xdr:col>
      <xdr:colOff>38100</xdr:colOff>
      <xdr:row>57</xdr:row>
      <xdr:rowOff>83457</xdr:rowOff>
    </xdr:to>
    <xdr:sp macro="" textlink="">
      <xdr:nvSpPr>
        <xdr:cNvPr id="197" name="楕円 196"/>
        <xdr:cNvSpPr/>
      </xdr:nvSpPr>
      <xdr:spPr>
        <a:xfrm>
          <a:off x="1079500" y="97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32657</xdr:rowOff>
    </xdr:from>
    <xdr:to>
      <xdr:col>10</xdr:col>
      <xdr:colOff>114300</xdr:colOff>
      <xdr:row>57</xdr:row>
      <xdr:rowOff>60416</xdr:rowOff>
    </xdr:to>
    <xdr:cxnSp macro="">
      <xdr:nvCxnSpPr>
        <xdr:cNvPr id="198" name="直線コネクタ 197"/>
        <xdr:cNvCxnSpPr/>
      </xdr:nvCxnSpPr>
      <xdr:spPr>
        <a:xfrm>
          <a:off x="1130300" y="98053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9" name="n_1ave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0"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2" name="n_4aveValue【橋りょう・トンネル】&#10;有形固定資産減価償却率"/>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11810</xdr:rowOff>
    </xdr:from>
    <xdr:ext cx="405111" cy="259045"/>
    <xdr:sp macro="" textlink="">
      <xdr:nvSpPr>
        <xdr:cNvPr id="203" name="n_1mainValue【橋りょう・トンネル】&#10;有形固定資産減価償却率"/>
        <xdr:cNvSpPr txBox="1"/>
      </xdr:nvSpPr>
      <xdr:spPr>
        <a:xfrm>
          <a:off x="35820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155501</xdr:rowOff>
    </xdr:from>
    <xdr:ext cx="405111" cy="259045"/>
    <xdr:sp macro="" textlink="">
      <xdr:nvSpPr>
        <xdr:cNvPr id="204" name="n_2mainValue【橋りょう・トンネル】&#10;有形固定資産減価償却率"/>
        <xdr:cNvSpPr txBox="1"/>
      </xdr:nvSpPr>
      <xdr:spPr>
        <a:xfrm>
          <a:off x="27057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127743</xdr:rowOff>
    </xdr:from>
    <xdr:ext cx="405111" cy="259045"/>
    <xdr:sp macro="" textlink="">
      <xdr:nvSpPr>
        <xdr:cNvPr id="205" name="n_3mainValue【橋りょう・トンネル】&#10;有形固定資産減価償却率"/>
        <xdr:cNvSpPr txBox="1"/>
      </xdr:nvSpPr>
      <xdr:spPr>
        <a:xfrm>
          <a:off x="18167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99984</xdr:rowOff>
    </xdr:from>
    <xdr:ext cx="405111" cy="259045"/>
    <xdr:sp macro="" textlink="">
      <xdr:nvSpPr>
        <xdr:cNvPr id="206" name="n_4mainValue【橋りょう・トンネル】&#10;有形固定資産減価償却率"/>
        <xdr:cNvSpPr txBox="1"/>
      </xdr:nvSpPr>
      <xdr:spPr>
        <a:xfrm>
          <a:off x="927744" y="952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30" name="直線コネクタ 229"/>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31" name="【橋りょう・トンネル】&#10;一人当たり有形固定資産（償却資産）額最小値テキスト"/>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2" name="直線コネクタ 231"/>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3" name="【橋りょう・トンネル】&#10;一人当たり有形固定資産（償却資産）額最大値テキスト"/>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4" name="直線コネクタ 233"/>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141080</xdr:rowOff>
    </xdr:from>
    <xdr:ext cx="599010" cy="259045"/>
    <xdr:sp macro="" textlink="">
      <xdr:nvSpPr>
        <xdr:cNvPr id="235" name="【橋りょう・トンネル】&#10;一人当たり有形固定資産（償却資産）額平均値テキスト"/>
        <xdr:cNvSpPr txBox="1"/>
      </xdr:nvSpPr>
      <xdr:spPr>
        <a:xfrm>
          <a:off x="10515600" y="1059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6" name="フローチャート: 判断 235"/>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7" name="フローチャート: 判断 236"/>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8" name="フローチャート: 判断 237"/>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9" name="フローチャート: 判断 238"/>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40" name="フローチャート: 判断 239"/>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77080</xdr:rowOff>
    </xdr:from>
    <xdr:to>
      <xdr:col>55</xdr:col>
      <xdr:colOff>50800</xdr:colOff>
      <xdr:row>59</xdr:row>
      <xdr:rowOff>7230</xdr:rowOff>
    </xdr:to>
    <xdr:sp macro="" textlink="">
      <xdr:nvSpPr>
        <xdr:cNvPr id="246" name="楕円 245"/>
        <xdr:cNvSpPr/>
      </xdr:nvSpPr>
      <xdr:spPr>
        <a:xfrm>
          <a:off x="10426700" y="100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99957</xdr:rowOff>
    </xdr:from>
    <xdr:ext cx="599010" cy="259045"/>
    <xdr:sp macro="" textlink="">
      <xdr:nvSpPr>
        <xdr:cNvPr id="247" name="【橋りょう・トンネル】&#10;一人当たり有形固定資産（償却資産）額該当値テキスト"/>
        <xdr:cNvSpPr txBox="1"/>
      </xdr:nvSpPr>
      <xdr:spPr>
        <a:xfrm>
          <a:off x="10515600" y="987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97386</xdr:rowOff>
    </xdr:from>
    <xdr:to>
      <xdr:col>50</xdr:col>
      <xdr:colOff>165100</xdr:colOff>
      <xdr:row>59</xdr:row>
      <xdr:rowOff>27536</xdr:rowOff>
    </xdr:to>
    <xdr:sp macro="" textlink="">
      <xdr:nvSpPr>
        <xdr:cNvPr id="248" name="楕円 247"/>
        <xdr:cNvSpPr/>
      </xdr:nvSpPr>
      <xdr:spPr>
        <a:xfrm>
          <a:off x="9588500" y="1004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127880</xdr:rowOff>
    </xdr:from>
    <xdr:to>
      <xdr:col>55</xdr:col>
      <xdr:colOff>0</xdr:colOff>
      <xdr:row>58</xdr:row>
      <xdr:rowOff>148186</xdr:rowOff>
    </xdr:to>
    <xdr:cxnSp macro="">
      <xdr:nvCxnSpPr>
        <xdr:cNvPr id="249" name="直線コネクタ 248"/>
        <xdr:cNvCxnSpPr/>
      </xdr:nvCxnSpPr>
      <xdr:spPr>
        <a:xfrm flipV="1">
          <a:off x="9639300" y="10071980"/>
          <a:ext cx="838200" cy="2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112723</xdr:rowOff>
    </xdr:from>
    <xdr:to>
      <xdr:col>46</xdr:col>
      <xdr:colOff>38100</xdr:colOff>
      <xdr:row>59</xdr:row>
      <xdr:rowOff>42873</xdr:rowOff>
    </xdr:to>
    <xdr:sp macro="" textlink="">
      <xdr:nvSpPr>
        <xdr:cNvPr id="250" name="楕円 249"/>
        <xdr:cNvSpPr/>
      </xdr:nvSpPr>
      <xdr:spPr>
        <a:xfrm>
          <a:off x="8699500" y="100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148186</xdr:rowOff>
    </xdr:from>
    <xdr:to>
      <xdr:col>50</xdr:col>
      <xdr:colOff>114300</xdr:colOff>
      <xdr:row>58</xdr:row>
      <xdr:rowOff>163523</xdr:rowOff>
    </xdr:to>
    <xdr:cxnSp macro="">
      <xdr:nvCxnSpPr>
        <xdr:cNvPr id="251" name="直線コネクタ 250"/>
        <xdr:cNvCxnSpPr/>
      </xdr:nvCxnSpPr>
      <xdr:spPr>
        <a:xfrm flipV="1">
          <a:off x="8750300" y="10092286"/>
          <a:ext cx="889000" cy="1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128067</xdr:rowOff>
    </xdr:from>
    <xdr:to>
      <xdr:col>41</xdr:col>
      <xdr:colOff>101600</xdr:colOff>
      <xdr:row>59</xdr:row>
      <xdr:rowOff>58217</xdr:rowOff>
    </xdr:to>
    <xdr:sp macro="" textlink="">
      <xdr:nvSpPr>
        <xdr:cNvPr id="252" name="楕円 251"/>
        <xdr:cNvSpPr/>
      </xdr:nvSpPr>
      <xdr:spPr>
        <a:xfrm>
          <a:off x="7810500" y="100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163523</xdr:rowOff>
    </xdr:from>
    <xdr:to>
      <xdr:col>45</xdr:col>
      <xdr:colOff>177800</xdr:colOff>
      <xdr:row>59</xdr:row>
      <xdr:rowOff>7417</xdr:rowOff>
    </xdr:to>
    <xdr:cxnSp macro="">
      <xdr:nvCxnSpPr>
        <xdr:cNvPr id="253" name="直線コネクタ 252"/>
        <xdr:cNvCxnSpPr/>
      </xdr:nvCxnSpPr>
      <xdr:spPr>
        <a:xfrm flipV="1">
          <a:off x="7861300" y="10107623"/>
          <a:ext cx="889000" cy="1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141587</xdr:rowOff>
    </xdr:from>
    <xdr:to>
      <xdr:col>36</xdr:col>
      <xdr:colOff>165100</xdr:colOff>
      <xdr:row>59</xdr:row>
      <xdr:rowOff>71737</xdr:rowOff>
    </xdr:to>
    <xdr:sp macro="" textlink="">
      <xdr:nvSpPr>
        <xdr:cNvPr id="254" name="楕円 253"/>
        <xdr:cNvSpPr/>
      </xdr:nvSpPr>
      <xdr:spPr>
        <a:xfrm>
          <a:off x="6921500" y="100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7417</xdr:rowOff>
    </xdr:from>
    <xdr:to>
      <xdr:col>41</xdr:col>
      <xdr:colOff>50800</xdr:colOff>
      <xdr:row>59</xdr:row>
      <xdr:rowOff>20937</xdr:rowOff>
    </xdr:to>
    <xdr:cxnSp macro="">
      <xdr:nvCxnSpPr>
        <xdr:cNvPr id="255" name="直線コネクタ 254"/>
        <xdr:cNvCxnSpPr/>
      </xdr:nvCxnSpPr>
      <xdr:spPr>
        <a:xfrm flipV="1">
          <a:off x="6972300" y="10122967"/>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91506</xdr:rowOff>
    </xdr:from>
    <xdr:ext cx="599010" cy="259045"/>
    <xdr:sp macro="" textlink="">
      <xdr:nvSpPr>
        <xdr:cNvPr id="256" name="n_1aveValue【橋りょう・トンネル】&#10;一人当たり有形固定資産（償却資産）額"/>
        <xdr:cNvSpPr txBox="1"/>
      </xdr:nvSpPr>
      <xdr:spPr>
        <a:xfrm>
          <a:off x="9327095" y="1072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104557</xdr:rowOff>
    </xdr:from>
    <xdr:ext cx="599010" cy="259045"/>
    <xdr:sp macro="" textlink="">
      <xdr:nvSpPr>
        <xdr:cNvPr id="257" name="n_2aveValue【橋りょう・トンネル】&#10;一人当たり有形固定資産（償却資産）額"/>
        <xdr:cNvSpPr txBox="1"/>
      </xdr:nvSpPr>
      <xdr:spPr>
        <a:xfrm>
          <a:off x="8450795" y="1073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110231</xdr:rowOff>
    </xdr:from>
    <xdr:ext cx="599010" cy="259045"/>
    <xdr:sp macro="" textlink="">
      <xdr:nvSpPr>
        <xdr:cNvPr id="258" name="n_3aveValue【橋りょう・トンネル】&#10;一人当たり有形固定資産（償却資産）額"/>
        <xdr:cNvSpPr txBox="1"/>
      </xdr:nvSpPr>
      <xdr:spPr>
        <a:xfrm>
          <a:off x="7561795" y="107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128311</xdr:rowOff>
    </xdr:from>
    <xdr:ext cx="599010" cy="259045"/>
    <xdr:sp macro="" textlink="">
      <xdr:nvSpPr>
        <xdr:cNvPr id="259" name="n_4aveValue【橋りょう・トンネル】&#10;一人当たり有形固定資産（償却資産）額"/>
        <xdr:cNvSpPr txBox="1"/>
      </xdr:nvSpPr>
      <xdr:spPr>
        <a:xfrm>
          <a:off x="6672795" y="1075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44063</xdr:rowOff>
    </xdr:from>
    <xdr:ext cx="599010" cy="259045"/>
    <xdr:sp macro="" textlink="">
      <xdr:nvSpPr>
        <xdr:cNvPr id="260" name="n_1mainValue【橋りょう・トンネル】&#10;一人当たり有形固定資産（償却資産）額"/>
        <xdr:cNvSpPr txBox="1"/>
      </xdr:nvSpPr>
      <xdr:spPr>
        <a:xfrm>
          <a:off x="9327095" y="981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59400</xdr:rowOff>
    </xdr:from>
    <xdr:ext cx="599010" cy="259045"/>
    <xdr:sp macro="" textlink="">
      <xdr:nvSpPr>
        <xdr:cNvPr id="261" name="n_2mainValue【橋りょう・トンネル】&#10;一人当たり有形固定資産（償却資産）額"/>
        <xdr:cNvSpPr txBox="1"/>
      </xdr:nvSpPr>
      <xdr:spPr>
        <a:xfrm>
          <a:off x="8450795" y="983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74744</xdr:rowOff>
    </xdr:from>
    <xdr:ext cx="599010" cy="259045"/>
    <xdr:sp macro="" textlink="">
      <xdr:nvSpPr>
        <xdr:cNvPr id="262" name="n_3mainValue【橋りょう・トンネル】&#10;一人当たり有形固定資産（償却資産）額"/>
        <xdr:cNvSpPr txBox="1"/>
      </xdr:nvSpPr>
      <xdr:spPr>
        <a:xfrm>
          <a:off x="7561795" y="98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88264</xdr:rowOff>
    </xdr:from>
    <xdr:ext cx="599010" cy="259045"/>
    <xdr:sp macro="" textlink="">
      <xdr:nvSpPr>
        <xdr:cNvPr id="263" name="n_4mainValue【橋りょう・トンネル】&#10;一人当たり有形固定資産（償却資産）額"/>
        <xdr:cNvSpPr txBox="1"/>
      </xdr:nvSpPr>
      <xdr:spPr>
        <a:xfrm>
          <a:off x="6672795" y="986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8" name="直線コネクタ 287"/>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91" name="【公営住宅】&#10;有形固定資産減価償却率最大値テキスト"/>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2" name="直線コネクタ 29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40022</xdr:rowOff>
    </xdr:from>
    <xdr:ext cx="405111" cy="259045"/>
    <xdr:sp macro="" textlink="">
      <xdr:nvSpPr>
        <xdr:cNvPr id="293" name="【公営住宅】&#10;有形固定資産減価償却率平均値テキスト"/>
        <xdr:cNvSpPr txBox="1"/>
      </xdr:nvSpPr>
      <xdr:spPr>
        <a:xfrm>
          <a:off x="4673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4" name="フローチャート: 判断 293"/>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5" name="フローチャート: 判断 294"/>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6" name="フローチャート: 判断 295"/>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7" name="フローチャート: 判断 296"/>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8" name="フローチャート: 判断 297"/>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168275</xdr:rowOff>
    </xdr:from>
    <xdr:to>
      <xdr:col>24</xdr:col>
      <xdr:colOff>114300</xdr:colOff>
      <xdr:row>81</xdr:row>
      <xdr:rowOff>98425</xdr:rowOff>
    </xdr:to>
    <xdr:sp macro="" textlink="">
      <xdr:nvSpPr>
        <xdr:cNvPr id="304" name="楕円 303"/>
        <xdr:cNvSpPr/>
      </xdr:nvSpPr>
      <xdr:spPr>
        <a:xfrm>
          <a:off x="45847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19702</xdr:rowOff>
    </xdr:from>
    <xdr:ext cx="405111" cy="259045"/>
    <xdr:sp macro="" textlink="">
      <xdr:nvSpPr>
        <xdr:cNvPr id="305" name="【公営住宅】&#10;有形固定資産減価償却率該当値テキスト"/>
        <xdr:cNvSpPr txBox="1"/>
      </xdr:nvSpPr>
      <xdr:spPr>
        <a:xfrm>
          <a:off x="4673600"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88264</xdr:rowOff>
    </xdr:from>
    <xdr:to>
      <xdr:col>20</xdr:col>
      <xdr:colOff>38100</xdr:colOff>
      <xdr:row>81</xdr:row>
      <xdr:rowOff>18414</xdr:rowOff>
    </xdr:to>
    <xdr:sp macro="" textlink="">
      <xdr:nvSpPr>
        <xdr:cNvPr id="306" name="楕円 305"/>
        <xdr:cNvSpPr/>
      </xdr:nvSpPr>
      <xdr:spPr>
        <a:xfrm>
          <a:off x="3746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139064</xdr:rowOff>
    </xdr:from>
    <xdr:to>
      <xdr:col>24</xdr:col>
      <xdr:colOff>63500</xdr:colOff>
      <xdr:row>81</xdr:row>
      <xdr:rowOff>47625</xdr:rowOff>
    </xdr:to>
    <xdr:cxnSp macro="">
      <xdr:nvCxnSpPr>
        <xdr:cNvPr id="307" name="直線コネクタ 306"/>
        <xdr:cNvCxnSpPr/>
      </xdr:nvCxnSpPr>
      <xdr:spPr>
        <a:xfrm>
          <a:off x="3797300" y="13855064"/>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50164</xdr:rowOff>
    </xdr:from>
    <xdr:to>
      <xdr:col>15</xdr:col>
      <xdr:colOff>101600</xdr:colOff>
      <xdr:row>80</xdr:row>
      <xdr:rowOff>151764</xdr:rowOff>
    </xdr:to>
    <xdr:sp macro="" textlink="">
      <xdr:nvSpPr>
        <xdr:cNvPr id="308" name="楕円 307"/>
        <xdr:cNvSpPr/>
      </xdr:nvSpPr>
      <xdr:spPr>
        <a:xfrm>
          <a:off x="2857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100964</xdr:rowOff>
    </xdr:from>
    <xdr:to>
      <xdr:col>19</xdr:col>
      <xdr:colOff>177800</xdr:colOff>
      <xdr:row>80</xdr:row>
      <xdr:rowOff>139064</xdr:rowOff>
    </xdr:to>
    <xdr:cxnSp macro="">
      <xdr:nvCxnSpPr>
        <xdr:cNvPr id="309" name="直線コネクタ 308"/>
        <xdr:cNvCxnSpPr/>
      </xdr:nvCxnSpPr>
      <xdr:spPr>
        <a:xfrm>
          <a:off x="2908300" y="138169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154939</xdr:rowOff>
    </xdr:from>
    <xdr:to>
      <xdr:col>10</xdr:col>
      <xdr:colOff>165100</xdr:colOff>
      <xdr:row>80</xdr:row>
      <xdr:rowOff>85089</xdr:rowOff>
    </xdr:to>
    <xdr:sp macro="" textlink="">
      <xdr:nvSpPr>
        <xdr:cNvPr id="310" name="楕円 309"/>
        <xdr:cNvSpPr/>
      </xdr:nvSpPr>
      <xdr:spPr>
        <a:xfrm>
          <a:off x="1968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34289</xdr:rowOff>
    </xdr:from>
    <xdr:to>
      <xdr:col>15</xdr:col>
      <xdr:colOff>50800</xdr:colOff>
      <xdr:row>80</xdr:row>
      <xdr:rowOff>100964</xdr:rowOff>
    </xdr:to>
    <xdr:cxnSp macro="">
      <xdr:nvCxnSpPr>
        <xdr:cNvPr id="311" name="直線コネクタ 310"/>
        <xdr:cNvCxnSpPr/>
      </xdr:nvCxnSpPr>
      <xdr:spPr>
        <a:xfrm>
          <a:off x="2019300" y="1375028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46355</xdr:rowOff>
    </xdr:from>
    <xdr:to>
      <xdr:col>6</xdr:col>
      <xdr:colOff>38100</xdr:colOff>
      <xdr:row>80</xdr:row>
      <xdr:rowOff>147955</xdr:rowOff>
    </xdr:to>
    <xdr:sp macro="" textlink="">
      <xdr:nvSpPr>
        <xdr:cNvPr id="312" name="楕円 311"/>
        <xdr:cNvSpPr/>
      </xdr:nvSpPr>
      <xdr:spPr>
        <a:xfrm>
          <a:off x="1079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34289</xdr:rowOff>
    </xdr:from>
    <xdr:to>
      <xdr:col>10</xdr:col>
      <xdr:colOff>114300</xdr:colOff>
      <xdr:row>80</xdr:row>
      <xdr:rowOff>97155</xdr:rowOff>
    </xdr:to>
    <xdr:cxnSp macro="">
      <xdr:nvCxnSpPr>
        <xdr:cNvPr id="313" name="直線コネクタ 312"/>
        <xdr:cNvCxnSpPr/>
      </xdr:nvCxnSpPr>
      <xdr:spPr>
        <a:xfrm flipV="1">
          <a:off x="1130300" y="137502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4" name="n_1aveValue【公営住宅】&#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5" name="n_2aveValue【公営住宅】&#10;有形固定資産減価償却率"/>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16" name="n_3aveValue【公営住宅】&#10;有形固定資産減価償却率"/>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140988</xdr:rowOff>
    </xdr:from>
    <xdr:ext cx="405111" cy="259045"/>
    <xdr:sp macro="" textlink="">
      <xdr:nvSpPr>
        <xdr:cNvPr id="317" name="n_4aveValue【公営住宅】&#10;有形固定資産減価償却率"/>
        <xdr:cNvSpPr txBox="1"/>
      </xdr:nvSpPr>
      <xdr:spPr>
        <a:xfrm>
          <a:off x="927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34941</xdr:rowOff>
    </xdr:from>
    <xdr:ext cx="405111" cy="259045"/>
    <xdr:sp macro="" textlink="">
      <xdr:nvSpPr>
        <xdr:cNvPr id="318" name="n_1mainValue【公営住宅】&#10;有形固定資産減価償却率"/>
        <xdr:cNvSpPr txBox="1"/>
      </xdr:nvSpPr>
      <xdr:spPr>
        <a:xfrm>
          <a:off x="35820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168291</xdr:rowOff>
    </xdr:from>
    <xdr:ext cx="405111" cy="259045"/>
    <xdr:sp macro="" textlink="">
      <xdr:nvSpPr>
        <xdr:cNvPr id="319" name="n_2mainValue【公営住宅】&#10;有形固定資産減価償却率"/>
        <xdr:cNvSpPr txBox="1"/>
      </xdr:nvSpPr>
      <xdr:spPr>
        <a:xfrm>
          <a:off x="2705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101616</xdr:rowOff>
    </xdr:from>
    <xdr:ext cx="405111" cy="259045"/>
    <xdr:sp macro="" textlink="">
      <xdr:nvSpPr>
        <xdr:cNvPr id="320" name="n_3mainValue【公営住宅】&#10;有形固定資産減価償却率"/>
        <xdr:cNvSpPr txBox="1"/>
      </xdr:nvSpPr>
      <xdr:spPr>
        <a:xfrm>
          <a:off x="1816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164482</xdr:rowOff>
    </xdr:from>
    <xdr:ext cx="405111" cy="259045"/>
    <xdr:sp macro="" textlink="">
      <xdr:nvSpPr>
        <xdr:cNvPr id="321" name="n_4mainValue【公営住宅】&#10;有形固定資産減価償却率"/>
        <xdr:cNvSpPr txBox="1"/>
      </xdr:nvSpPr>
      <xdr:spPr>
        <a:xfrm>
          <a:off x="927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5" name="直線コネクタ 344"/>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6"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7" name="直線コネクタ 346"/>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8"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9" name="直線コネクタ 348"/>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164101</xdr:rowOff>
    </xdr:from>
    <xdr:ext cx="469744" cy="259045"/>
    <xdr:sp macro="" textlink="">
      <xdr:nvSpPr>
        <xdr:cNvPr id="350" name="【公営住宅】&#10;一人当たり面積平均値テキスト"/>
        <xdr:cNvSpPr txBox="1"/>
      </xdr:nvSpPr>
      <xdr:spPr>
        <a:xfrm>
          <a:off x="10515600" y="1439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51" name="フローチャート: 判断 350"/>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2" name="フローチャート: 判断 351"/>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3" name="フローチャート: 判断 352"/>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4" name="フローチャート: 判断 353"/>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5" name="フローチャート: 判断 354"/>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157987</xdr:rowOff>
    </xdr:from>
    <xdr:to>
      <xdr:col>55</xdr:col>
      <xdr:colOff>50800</xdr:colOff>
      <xdr:row>86</xdr:row>
      <xdr:rowOff>88137</xdr:rowOff>
    </xdr:to>
    <xdr:sp macro="" textlink="">
      <xdr:nvSpPr>
        <xdr:cNvPr id="361" name="楕円 360"/>
        <xdr:cNvSpPr/>
      </xdr:nvSpPr>
      <xdr:spPr>
        <a:xfrm>
          <a:off x="10426700" y="1473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72914</xdr:rowOff>
    </xdr:from>
    <xdr:ext cx="469744" cy="259045"/>
    <xdr:sp macro="" textlink="">
      <xdr:nvSpPr>
        <xdr:cNvPr id="362" name="【公営住宅】&#10;一人当たり面積該当値テキスト"/>
        <xdr:cNvSpPr txBox="1"/>
      </xdr:nvSpPr>
      <xdr:spPr>
        <a:xfrm>
          <a:off x="10515600" y="1464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159513</xdr:rowOff>
    </xdr:from>
    <xdr:to>
      <xdr:col>50</xdr:col>
      <xdr:colOff>165100</xdr:colOff>
      <xdr:row>86</xdr:row>
      <xdr:rowOff>89663</xdr:rowOff>
    </xdr:to>
    <xdr:sp macro="" textlink="">
      <xdr:nvSpPr>
        <xdr:cNvPr id="363" name="楕円 362"/>
        <xdr:cNvSpPr/>
      </xdr:nvSpPr>
      <xdr:spPr>
        <a:xfrm>
          <a:off x="95885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37337</xdr:rowOff>
    </xdr:from>
    <xdr:to>
      <xdr:col>55</xdr:col>
      <xdr:colOff>0</xdr:colOff>
      <xdr:row>86</xdr:row>
      <xdr:rowOff>38863</xdr:rowOff>
    </xdr:to>
    <xdr:cxnSp macro="">
      <xdr:nvCxnSpPr>
        <xdr:cNvPr id="364" name="直線コネクタ 363"/>
        <xdr:cNvCxnSpPr/>
      </xdr:nvCxnSpPr>
      <xdr:spPr>
        <a:xfrm flipV="1">
          <a:off x="9639300" y="14782037"/>
          <a:ext cx="8382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160655</xdr:rowOff>
    </xdr:from>
    <xdr:to>
      <xdr:col>46</xdr:col>
      <xdr:colOff>38100</xdr:colOff>
      <xdr:row>86</xdr:row>
      <xdr:rowOff>90805</xdr:rowOff>
    </xdr:to>
    <xdr:sp macro="" textlink="">
      <xdr:nvSpPr>
        <xdr:cNvPr id="365" name="楕円 364"/>
        <xdr:cNvSpPr/>
      </xdr:nvSpPr>
      <xdr:spPr>
        <a:xfrm>
          <a:off x="8699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38863</xdr:rowOff>
    </xdr:from>
    <xdr:to>
      <xdr:col>50</xdr:col>
      <xdr:colOff>114300</xdr:colOff>
      <xdr:row>86</xdr:row>
      <xdr:rowOff>40005</xdr:rowOff>
    </xdr:to>
    <xdr:cxnSp macro="">
      <xdr:nvCxnSpPr>
        <xdr:cNvPr id="366" name="直線コネクタ 365"/>
        <xdr:cNvCxnSpPr/>
      </xdr:nvCxnSpPr>
      <xdr:spPr>
        <a:xfrm flipV="1">
          <a:off x="8750300" y="1478356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161989</xdr:rowOff>
    </xdr:from>
    <xdr:to>
      <xdr:col>41</xdr:col>
      <xdr:colOff>101600</xdr:colOff>
      <xdr:row>86</xdr:row>
      <xdr:rowOff>92139</xdr:rowOff>
    </xdr:to>
    <xdr:sp macro="" textlink="">
      <xdr:nvSpPr>
        <xdr:cNvPr id="367" name="楕円 366"/>
        <xdr:cNvSpPr/>
      </xdr:nvSpPr>
      <xdr:spPr>
        <a:xfrm>
          <a:off x="7810500" y="1473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40005</xdr:rowOff>
    </xdr:from>
    <xdr:to>
      <xdr:col>45</xdr:col>
      <xdr:colOff>177800</xdr:colOff>
      <xdr:row>86</xdr:row>
      <xdr:rowOff>41339</xdr:rowOff>
    </xdr:to>
    <xdr:cxnSp macro="">
      <xdr:nvCxnSpPr>
        <xdr:cNvPr id="368" name="直線コネクタ 367"/>
        <xdr:cNvCxnSpPr/>
      </xdr:nvCxnSpPr>
      <xdr:spPr>
        <a:xfrm flipV="1">
          <a:off x="7861300" y="14784705"/>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162940</xdr:rowOff>
    </xdr:from>
    <xdr:to>
      <xdr:col>36</xdr:col>
      <xdr:colOff>165100</xdr:colOff>
      <xdr:row>86</xdr:row>
      <xdr:rowOff>93090</xdr:rowOff>
    </xdr:to>
    <xdr:sp macro="" textlink="">
      <xdr:nvSpPr>
        <xdr:cNvPr id="369" name="楕円 368"/>
        <xdr:cNvSpPr/>
      </xdr:nvSpPr>
      <xdr:spPr>
        <a:xfrm>
          <a:off x="6921500" y="147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41339</xdr:rowOff>
    </xdr:from>
    <xdr:to>
      <xdr:col>41</xdr:col>
      <xdr:colOff>50800</xdr:colOff>
      <xdr:row>86</xdr:row>
      <xdr:rowOff>42290</xdr:rowOff>
    </xdr:to>
    <xdr:cxnSp macro="">
      <xdr:nvCxnSpPr>
        <xdr:cNvPr id="370" name="直線コネクタ 369"/>
        <xdr:cNvCxnSpPr/>
      </xdr:nvCxnSpPr>
      <xdr:spPr>
        <a:xfrm flipV="1">
          <a:off x="6972300" y="14786039"/>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79139</xdr:rowOff>
    </xdr:from>
    <xdr:ext cx="469744" cy="259045"/>
    <xdr:sp macro="" textlink="">
      <xdr:nvSpPr>
        <xdr:cNvPr id="371" name="n_1aveValue【公営住宅】&#10;一人当たり面積"/>
        <xdr:cNvSpPr txBox="1"/>
      </xdr:nvSpPr>
      <xdr:spPr>
        <a:xfrm>
          <a:off x="9391727" y="1430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72090</xdr:rowOff>
    </xdr:from>
    <xdr:ext cx="469744" cy="259045"/>
    <xdr:sp macro="" textlink="">
      <xdr:nvSpPr>
        <xdr:cNvPr id="372" name="n_2aveValue【公営住宅】&#10;一人当たり面積"/>
        <xdr:cNvSpPr txBox="1"/>
      </xdr:nvSpPr>
      <xdr:spPr>
        <a:xfrm>
          <a:off x="85154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83901</xdr:rowOff>
    </xdr:from>
    <xdr:ext cx="469744" cy="259045"/>
    <xdr:sp macro="" textlink="">
      <xdr:nvSpPr>
        <xdr:cNvPr id="373" name="n_3aveValue【公営住宅】&#10;一人当たり面積"/>
        <xdr:cNvSpPr txBox="1"/>
      </xdr:nvSpPr>
      <xdr:spPr>
        <a:xfrm>
          <a:off x="7626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116095</xdr:rowOff>
    </xdr:from>
    <xdr:ext cx="469744" cy="259045"/>
    <xdr:sp macro="" textlink="">
      <xdr:nvSpPr>
        <xdr:cNvPr id="374" name="n_4aveValue【公営住宅】&#10;一人当たり面積"/>
        <xdr:cNvSpPr txBox="1"/>
      </xdr:nvSpPr>
      <xdr:spPr>
        <a:xfrm>
          <a:off x="6737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80790</xdr:rowOff>
    </xdr:from>
    <xdr:ext cx="469744" cy="259045"/>
    <xdr:sp macro="" textlink="">
      <xdr:nvSpPr>
        <xdr:cNvPr id="375" name="n_1mainValue【公営住宅】&#10;一人当たり面積"/>
        <xdr:cNvSpPr txBox="1"/>
      </xdr:nvSpPr>
      <xdr:spPr>
        <a:xfrm>
          <a:off x="9391727"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81932</xdr:rowOff>
    </xdr:from>
    <xdr:ext cx="469744" cy="259045"/>
    <xdr:sp macro="" textlink="">
      <xdr:nvSpPr>
        <xdr:cNvPr id="376" name="n_2mainValue【公営住宅】&#10;一人当たり面積"/>
        <xdr:cNvSpPr txBox="1"/>
      </xdr:nvSpPr>
      <xdr:spPr>
        <a:xfrm>
          <a:off x="8515427"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83266</xdr:rowOff>
    </xdr:from>
    <xdr:ext cx="469744" cy="259045"/>
    <xdr:sp macro="" textlink="">
      <xdr:nvSpPr>
        <xdr:cNvPr id="377" name="n_3mainValue【公営住宅】&#10;一人当たり面積"/>
        <xdr:cNvSpPr txBox="1"/>
      </xdr:nvSpPr>
      <xdr:spPr>
        <a:xfrm>
          <a:off x="7626427" y="1482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84217</xdr:rowOff>
    </xdr:from>
    <xdr:ext cx="469744" cy="259045"/>
    <xdr:sp macro="" textlink="">
      <xdr:nvSpPr>
        <xdr:cNvPr id="378" name="n_4mainValue【公営住宅】&#10;一人当たり面積"/>
        <xdr:cNvSpPr txBox="1"/>
      </xdr:nvSpPr>
      <xdr:spPr>
        <a:xfrm>
          <a:off x="6737427" y="1482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423" name="【認定こども園・幼稚園・保育所】&#10;有形固定資産減価償却率平均値テキスト"/>
        <xdr:cNvSpPr txBox="1"/>
      </xdr:nvSpPr>
      <xdr:spPr>
        <a:xfrm>
          <a:off x="16357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424" name="フローチャート: 判断 423"/>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425" name="フローチャート: 判断 424"/>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426" name="フローチャート: 判断 425"/>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427" name="フローチャート: 判断 426"/>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428" name="フローチャート: 判断 427"/>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97790</xdr:rowOff>
    </xdr:from>
    <xdr:to>
      <xdr:col>85</xdr:col>
      <xdr:colOff>177800</xdr:colOff>
      <xdr:row>37</xdr:row>
      <xdr:rowOff>27940</xdr:rowOff>
    </xdr:to>
    <xdr:sp macro="" textlink="">
      <xdr:nvSpPr>
        <xdr:cNvPr id="434" name="楕円 433"/>
        <xdr:cNvSpPr/>
      </xdr:nvSpPr>
      <xdr:spPr>
        <a:xfrm>
          <a:off x="16268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120667</xdr:rowOff>
    </xdr:from>
    <xdr:ext cx="405111" cy="259045"/>
    <xdr:sp macro="" textlink="">
      <xdr:nvSpPr>
        <xdr:cNvPr id="435" name="【認定こども園・幼稚園・保育所】&#10;有形固定資産減価償却率該当値テキスト"/>
        <xdr:cNvSpPr txBox="1"/>
      </xdr:nvSpPr>
      <xdr:spPr>
        <a:xfrm>
          <a:off x="16357600"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54610</xdr:rowOff>
    </xdr:from>
    <xdr:to>
      <xdr:col>81</xdr:col>
      <xdr:colOff>101600</xdr:colOff>
      <xdr:row>36</xdr:row>
      <xdr:rowOff>156210</xdr:rowOff>
    </xdr:to>
    <xdr:sp macro="" textlink="">
      <xdr:nvSpPr>
        <xdr:cNvPr id="436" name="楕円 435"/>
        <xdr:cNvSpPr/>
      </xdr:nvSpPr>
      <xdr:spPr>
        <a:xfrm>
          <a:off x="15430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105410</xdr:rowOff>
    </xdr:from>
    <xdr:to>
      <xdr:col>85</xdr:col>
      <xdr:colOff>127000</xdr:colOff>
      <xdr:row>36</xdr:row>
      <xdr:rowOff>148590</xdr:rowOff>
    </xdr:to>
    <xdr:cxnSp macro="">
      <xdr:nvCxnSpPr>
        <xdr:cNvPr id="437" name="直線コネクタ 436"/>
        <xdr:cNvCxnSpPr/>
      </xdr:nvCxnSpPr>
      <xdr:spPr>
        <a:xfrm>
          <a:off x="15481300" y="627761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11430</xdr:rowOff>
    </xdr:from>
    <xdr:to>
      <xdr:col>76</xdr:col>
      <xdr:colOff>165100</xdr:colOff>
      <xdr:row>36</xdr:row>
      <xdr:rowOff>113030</xdr:rowOff>
    </xdr:to>
    <xdr:sp macro="" textlink="">
      <xdr:nvSpPr>
        <xdr:cNvPr id="438" name="楕円 437"/>
        <xdr:cNvSpPr/>
      </xdr:nvSpPr>
      <xdr:spPr>
        <a:xfrm>
          <a:off x="145415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62230</xdr:rowOff>
    </xdr:from>
    <xdr:to>
      <xdr:col>81</xdr:col>
      <xdr:colOff>50800</xdr:colOff>
      <xdr:row>36</xdr:row>
      <xdr:rowOff>105410</xdr:rowOff>
    </xdr:to>
    <xdr:cxnSp macro="">
      <xdr:nvCxnSpPr>
        <xdr:cNvPr id="439" name="直線コネクタ 438"/>
        <xdr:cNvCxnSpPr/>
      </xdr:nvCxnSpPr>
      <xdr:spPr>
        <a:xfrm>
          <a:off x="14592300" y="623443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139700</xdr:rowOff>
    </xdr:from>
    <xdr:to>
      <xdr:col>72</xdr:col>
      <xdr:colOff>38100</xdr:colOff>
      <xdr:row>36</xdr:row>
      <xdr:rowOff>69850</xdr:rowOff>
    </xdr:to>
    <xdr:sp macro="" textlink="">
      <xdr:nvSpPr>
        <xdr:cNvPr id="440" name="楕円 439"/>
        <xdr:cNvSpPr/>
      </xdr:nvSpPr>
      <xdr:spPr>
        <a:xfrm>
          <a:off x="13652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19050</xdr:rowOff>
    </xdr:from>
    <xdr:to>
      <xdr:col>76</xdr:col>
      <xdr:colOff>114300</xdr:colOff>
      <xdr:row>36</xdr:row>
      <xdr:rowOff>62230</xdr:rowOff>
    </xdr:to>
    <xdr:cxnSp macro="">
      <xdr:nvCxnSpPr>
        <xdr:cNvPr id="441" name="直線コネクタ 440"/>
        <xdr:cNvCxnSpPr/>
      </xdr:nvCxnSpPr>
      <xdr:spPr>
        <a:xfrm>
          <a:off x="13703300" y="619125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96520</xdr:rowOff>
    </xdr:from>
    <xdr:to>
      <xdr:col>67</xdr:col>
      <xdr:colOff>101600</xdr:colOff>
      <xdr:row>36</xdr:row>
      <xdr:rowOff>26670</xdr:rowOff>
    </xdr:to>
    <xdr:sp macro="" textlink="">
      <xdr:nvSpPr>
        <xdr:cNvPr id="442" name="楕円 441"/>
        <xdr:cNvSpPr/>
      </xdr:nvSpPr>
      <xdr:spPr>
        <a:xfrm>
          <a:off x="12763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147320</xdr:rowOff>
    </xdr:from>
    <xdr:to>
      <xdr:col>71</xdr:col>
      <xdr:colOff>177800</xdr:colOff>
      <xdr:row>36</xdr:row>
      <xdr:rowOff>19050</xdr:rowOff>
    </xdr:to>
    <xdr:cxnSp macro="">
      <xdr:nvCxnSpPr>
        <xdr:cNvPr id="443" name="直線コネクタ 442"/>
        <xdr:cNvCxnSpPr/>
      </xdr:nvCxnSpPr>
      <xdr:spPr>
        <a:xfrm>
          <a:off x="12814300" y="614807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444" name="n_1aveValue【認定こども園・幼稚園・保育所】&#10;有形固定資産減価償却率"/>
        <xdr:cNvSpPr txBox="1"/>
      </xdr:nvSpPr>
      <xdr:spPr>
        <a:xfrm>
          <a:off x="15266044"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107967</xdr:rowOff>
    </xdr:from>
    <xdr:ext cx="405111" cy="259045"/>
    <xdr:sp macro="" textlink="">
      <xdr:nvSpPr>
        <xdr:cNvPr id="445" name="n_2aveValue【認定こども園・幼稚園・保育所】&#10;有形固定資産減価償却率"/>
        <xdr:cNvSpPr txBox="1"/>
      </xdr:nvSpPr>
      <xdr:spPr>
        <a:xfrm>
          <a:off x="14389744" y="645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92727</xdr:rowOff>
    </xdr:from>
    <xdr:ext cx="405111" cy="259045"/>
    <xdr:sp macro="" textlink="">
      <xdr:nvSpPr>
        <xdr:cNvPr id="446" name="n_3aveValue【認定こども園・幼稚園・保育所】&#10;有形固定資産減価償却率"/>
        <xdr:cNvSpPr txBox="1"/>
      </xdr:nvSpPr>
      <xdr:spPr>
        <a:xfrm>
          <a:off x="135007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63517</xdr:rowOff>
    </xdr:from>
    <xdr:ext cx="405111" cy="259045"/>
    <xdr:sp macro="" textlink="">
      <xdr:nvSpPr>
        <xdr:cNvPr id="447" name="n_4aveValue【認定こども園・幼稚園・保育所】&#10;有形固定資産減価償却率"/>
        <xdr:cNvSpPr txBox="1"/>
      </xdr:nvSpPr>
      <xdr:spPr>
        <a:xfrm>
          <a:off x="12611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1287</xdr:rowOff>
    </xdr:from>
    <xdr:ext cx="405111" cy="259045"/>
    <xdr:sp macro="" textlink="">
      <xdr:nvSpPr>
        <xdr:cNvPr id="448" name="n_1mainValue【認定こども園・幼稚園・保育所】&#10;有形固定資産減価償却率"/>
        <xdr:cNvSpPr txBox="1"/>
      </xdr:nvSpPr>
      <xdr:spPr>
        <a:xfrm>
          <a:off x="15266044" y="600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129557</xdr:rowOff>
    </xdr:from>
    <xdr:ext cx="405111" cy="259045"/>
    <xdr:sp macro="" textlink="">
      <xdr:nvSpPr>
        <xdr:cNvPr id="449" name="n_2mainValue【認定こども園・幼稚園・保育所】&#10;有形固定資産減価償却率"/>
        <xdr:cNvSpPr txBox="1"/>
      </xdr:nvSpPr>
      <xdr:spPr>
        <a:xfrm>
          <a:off x="14389744" y="595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86377</xdr:rowOff>
    </xdr:from>
    <xdr:ext cx="405111" cy="259045"/>
    <xdr:sp macro="" textlink="">
      <xdr:nvSpPr>
        <xdr:cNvPr id="450" name="n_3mainValue【認定こども園・幼稚園・保育所】&#10;有形固定資産減価償却率"/>
        <xdr:cNvSpPr txBox="1"/>
      </xdr:nvSpPr>
      <xdr:spPr>
        <a:xfrm>
          <a:off x="135007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43197</xdr:rowOff>
    </xdr:from>
    <xdr:ext cx="405111" cy="259045"/>
    <xdr:sp macro="" textlink="">
      <xdr:nvSpPr>
        <xdr:cNvPr id="451" name="n_4mainValue【認定こども園・幼稚園・保育所】&#10;有形固定資産減価償却率"/>
        <xdr:cNvSpPr txBox="1"/>
      </xdr:nvSpPr>
      <xdr:spPr>
        <a:xfrm>
          <a:off x="12611744" y="587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475" name="直線コネクタ 474"/>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476" name="【認定こども園・幼稚園・保育所】&#10;一人当たり面積最小値テキスト"/>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477" name="直線コネクタ 476"/>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478" name="【認定こども園・幼稚園・保育所】&#10;一人当たり面積最大値テキスト"/>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479" name="直線コネクタ 478"/>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45737</xdr:rowOff>
    </xdr:from>
    <xdr:ext cx="469744" cy="259045"/>
    <xdr:sp macro="" textlink="">
      <xdr:nvSpPr>
        <xdr:cNvPr id="480" name="【認定こども園・幼稚園・保育所】&#10;一人当たり面積平均値テキスト"/>
        <xdr:cNvSpPr txBox="1"/>
      </xdr:nvSpPr>
      <xdr:spPr>
        <a:xfrm>
          <a:off x="22199600" y="673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481" name="フローチャート: 判断 480"/>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482" name="フローチャート: 判断 481"/>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483" name="フローチャート: 判断 482"/>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4" name="フローチャート: 判断 483"/>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485" name="フローチャート: 判断 484"/>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104140</xdr:rowOff>
    </xdr:from>
    <xdr:to>
      <xdr:col>116</xdr:col>
      <xdr:colOff>114300</xdr:colOff>
      <xdr:row>41</xdr:row>
      <xdr:rowOff>34290</xdr:rowOff>
    </xdr:to>
    <xdr:sp macro="" textlink="">
      <xdr:nvSpPr>
        <xdr:cNvPr id="491" name="楕円 490"/>
        <xdr:cNvSpPr/>
      </xdr:nvSpPr>
      <xdr:spPr>
        <a:xfrm>
          <a:off x="22110700" y="696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82567</xdr:rowOff>
    </xdr:from>
    <xdr:ext cx="469744" cy="259045"/>
    <xdr:sp macro="" textlink="">
      <xdr:nvSpPr>
        <xdr:cNvPr id="492" name="【認定こども園・幼稚園・保育所】&#10;一人当たり面積該当値テキスト"/>
        <xdr:cNvSpPr txBox="1"/>
      </xdr:nvSpPr>
      <xdr:spPr>
        <a:xfrm>
          <a:off x="22199600" y="694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109220</xdr:rowOff>
    </xdr:from>
    <xdr:to>
      <xdr:col>112</xdr:col>
      <xdr:colOff>38100</xdr:colOff>
      <xdr:row>41</xdr:row>
      <xdr:rowOff>39370</xdr:rowOff>
    </xdr:to>
    <xdr:sp macro="" textlink="">
      <xdr:nvSpPr>
        <xdr:cNvPr id="493" name="楕円 492"/>
        <xdr:cNvSpPr/>
      </xdr:nvSpPr>
      <xdr:spPr>
        <a:xfrm>
          <a:off x="21272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154940</xdr:rowOff>
    </xdr:from>
    <xdr:to>
      <xdr:col>116</xdr:col>
      <xdr:colOff>63500</xdr:colOff>
      <xdr:row>40</xdr:row>
      <xdr:rowOff>160020</xdr:rowOff>
    </xdr:to>
    <xdr:cxnSp macro="">
      <xdr:nvCxnSpPr>
        <xdr:cNvPr id="494" name="直線コネクタ 493"/>
        <xdr:cNvCxnSpPr/>
      </xdr:nvCxnSpPr>
      <xdr:spPr>
        <a:xfrm flipV="1">
          <a:off x="21323300" y="701294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113030</xdr:rowOff>
    </xdr:from>
    <xdr:to>
      <xdr:col>107</xdr:col>
      <xdr:colOff>101600</xdr:colOff>
      <xdr:row>41</xdr:row>
      <xdr:rowOff>43180</xdr:rowOff>
    </xdr:to>
    <xdr:sp macro="" textlink="">
      <xdr:nvSpPr>
        <xdr:cNvPr id="495" name="楕円 494"/>
        <xdr:cNvSpPr/>
      </xdr:nvSpPr>
      <xdr:spPr>
        <a:xfrm>
          <a:off x="20383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160020</xdr:rowOff>
    </xdr:from>
    <xdr:to>
      <xdr:col>111</xdr:col>
      <xdr:colOff>177800</xdr:colOff>
      <xdr:row>40</xdr:row>
      <xdr:rowOff>163830</xdr:rowOff>
    </xdr:to>
    <xdr:cxnSp macro="">
      <xdr:nvCxnSpPr>
        <xdr:cNvPr id="496" name="直線コネクタ 495"/>
        <xdr:cNvCxnSpPr/>
      </xdr:nvCxnSpPr>
      <xdr:spPr>
        <a:xfrm flipV="1">
          <a:off x="20434300" y="701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101600</xdr:rowOff>
    </xdr:from>
    <xdr:to>
      <xdr:col>102</xdr:col>
      <xdr:colOff>165100</xdr:colOff>
      <xdr:row>41</xdr:row>
      <xdr:rowOff>31750</xdr:rowOff>
    </xdr:to>
    <xdr:sp macro="" textlink="">
      <xdr:nvSpPr>
        <xdr:cNvPr id="497" name="楕円 496"/>
        <xdr:cNvSpPr/>
      </xdr:nvSpPr>
      <xdr:spPr>
        <a:xfrm>
          <a:off x="19494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152400</xdr:rowOff>
    </xdr:from>
    <xdr:to>
      <xdr:col>107</xdr:col>
      <xdr:colOff>50800</xdr:colOff>
      <xdr:row>40</xdr:row>
      <xdr:rowOff>163830</xdr:rowOff>
    </xdr:to>
    <xdr:cxnSp macro="">
      <xdr:nvCxnSpPr>
        <xdr:cNvPr id="498" name="直線コネクタ 497"/>
        <xdr:cNvCxnSpPr/>
      </xdr:nvCxnSpPr>
      <xdr:spPr>
        <a:xfrm>
          <a:off x="19545300" y="7010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105410</xdr:rowOff>
    </xdr:from>
    <xdr:to>
      <xdr:col>98</xdr:col>
      <xdr:colOff>38100</xdr:colOff>
      <xdr:row>41</xdr:row>
      <xdr:rowOff>35560</xdr:rowOff>
    </xdr:to>
    <xdr:sp macro="" textlink="">
      <xdr:nvSpPr>
        <xdr:cNvPr id="499" name="楕円 498"/>
        <xdr:cNvSpPr/>
      </xdr:nvSpPr>
      <xdr:spPr>
        <a:xfrm>
          <a:off x="18605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152400</xdr:rowOff>
    </xdr:from>
    <xdr:to>
      <xdr:col>102</xdr:col>
      <xdr:colOff>114300</xdr:colOff>
      <xdr:row>40</xdr:row>
      <xdr:rowOff>156210</xdr:rowOff>
    </xdr:to>
    <xdr:cxnSp macro="">
      <xdr:nvCxnSpPr>
        <xdr:cNvPr id="500" name="直線コネクタ 499"/>
        <xdr:cNvCxnSpPr/>
      </xdr:nvCxnSpPr>
      <xdr:spPr>
        <a:xfrm flipV="1">
          <a:off x="18656300" y="701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11447</xdr:rowOff>
    </xdr:from>
    <xdr:ext cx="469744" cy="259045"/>
    <xdr:sp macro="" textlink="">
      <xdr:nvSpPr>
        <xdr:cNvPr id="501" name="n_1aveValue【認定こども園・幼稚園・保育所】&#10;一人当たり面積"/>
        <xdr:cNvSpPr txBox="1"/>
      </xdr:nvSpPr>
      <xdr:spPr>
        <a:xfrm>
          <a:off x="210757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6367</xdr:rowOff>
    </xdr:from>
    <xdr:ext cx="469744" cy="259045"/>
    <xdr:sp macro="" textlink="">
      <xdr:nvSpPr>
        <xdr:cNvPr id="502" name="n_2aveValue【認定こども園・幼稚園・保育所】&#10;一人当たり面積"/>
        <xdr:cNvSpPr txBox="1"/>
      </xdr:nvSpPr>
      <xdr:spPr>
        <a:xfrm>
          <a:off x="20199427"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166387</xdr:rowOff>
    </xdr:from>
    <xdr:ext cx="469744" cy="259045"/>
    <xdr:sp macro="" textlink="">
      <xdr:nvSpPr>
        <xdr:cNvPr id="503" name="n_3aveValue【認定こども園・幼稚園・保育所】&#10;一人当たり面積"/>
        <xdr:cNvSpPr txBox="1"/>
      </xdr:nvSpPr>
      <xdr:spPr>
        <a:xfrm>
          <a:off x="19310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1287</xdr:rowOff>
    </xdr:from>
    <xdr:ext cx="469744" cy="259045"/>
    <xdr:sp macro="" textlink="">
      <xdr:nvSpPr>
        <xdr:cNvPr id="504" name="n_4aveValue【認定こども園・幼稚園・保育所】&#10;一人当たり面積"/>
        <xdr:cNvSpPr txBox="1"/>
      </xdr:nvSpPr>
      <xdr:spPr>
        <a:xfrm>
          <a:off x="18421427"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30497</xdr:rowOff>
    </xdr:from>
    <xdr:ext cx="469744" cy="259045"/>
    <xdr:sp macro="" textlink="">
      <xdr:nvSpPr>
        <xdr:cNvPr id="505" name="n_1mainValue【認定こども園・幼稚園・保育所】&#10;一人当たり面積"/>
        <xdr:cNvSpPr txBox="1"/>
      </xdr:nvSpPr>
      <xdr:spPr>
        <a:xfrm>
          <a:off x="21075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34307</xdr:rowOff>
    </xdr:from>
    <xdr:ext cx="469744" cy="259045"/>
    <xdr:sp macro="" textlink="">
      <xdr:nvSpPr>
        <xdr:cNvPr id="506" name="n_2mainValue【認定こども園・幼稚園・保育所】&#10;一人当たり面積"/>
        <xdr:cNvSpPr txBox="1"/>
      </xdr:nvSpPr>
      <xdr:spPr>
        <a:xfrm>
          <a:off x="20199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22877</xdr:rowOff>
    </xdr:from>
    <xdr:ext cx="469744" cy="259045"/>
    <xdr:sp macro="" textlink="">
      <xdr:nvSpPr>
        <xdr:cNvPr id="507" name="n_3mainValue【認定こども園・幼稚園・保育所】&#10;一人当たり面積"/>
        <xdr:cNvSpPr txBox="1"/>
      </xdr:nvSpPr>
      <xdr:spPr>
        <a:xfrm>
          <a:off x="19310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26687</xdr:rowOff>
    </xdr:from>
    <xdr:ext cx="469744" cy="259045"/>
    <xdr:sp macro="" textlink="">
      <xdr:nvSpPr>
        <xdr:cNvPr id="508" name="n_4mainValue【認定こども園・幼稚園・保育所】&#10;一人当たり面積"/>
        <xdr:cNvSpPr txBox="1"/>
      </xdr:nvSpPr>
      <xdr:spPr>
        <a:xfrm>
          <a:off x="18421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533" name="直線コネクタ 532"/>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34"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35" name="直線コネクタ 534"/>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6" name="【学校施設】&#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7" name="直線コネクタ 536"/>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538" name="【学校施設】&#10;有形固定資産減価償却率平均値テキスト"/>
        <xdr:cNvSpPr txBox="1"/>
      </xdr:nvSpPr>
      <xdr:spPr>
        <a:xfrm>
          <a:off x="16357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39" name="フローチャート: 判断 538"/>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540" name="フローチャート: 判断 539"/>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1" name="フローチャート: 判断 540"/>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42" name="フローチャート: 判断 541"/>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543" name="フローチャート: 判断 542"/>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549" name="楕円 548"/>
        <xdr:cNvSpPr/>
      </xdr:nvSpPr>
      <xdr:spPr>
        <a:xfrm>
          <a:off x="16268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93997</xdr:rowOff>
    </xdr:from>
    <xdr:ext cx="405111" cy="259045"/>
    <xdr:sp macro="" textlink="">
      <xdr:nvSpPr>
        <xdr:cNvPr id="550" name="【学校施設】&#10;有形固定資産減価償却率該当値テキスト"/>
        <xdr:cNvSpPr txBox="1"/>
      </xdr:nvSpPr>
      <xdr:spPr>
        <a:xfrm>
          <a:off x="16357600"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xdr:rowOff>
    </xdr:from>
    <xdr:to>
      <xdr:col>81</xdr:col>
      <xdr:colOff>101600</xdr:colOff>
      <xdr:row>58</xdr:row>
      <xdr:rowOff>107950</xdr:rowOff>
    </xdr:to>
    <xdr:sp macro="" textlink="">
      <xdr:nvSpPr>
        <xdr:cNvPr id="551" name="楕円 550"/>
        <xdr:cNvSpPr/>
      </xdr:nvSpPr>
      <xdr:spPr>
        <a:xfrm>
          <a:off x="15430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57150</xdr:rowOff>
    </xdr:from>
    <xdr:to>
      <xdr:col>85</xdr:col>
      <xdr:colOff>127000</xdr:colOff>
      <xdr:row>58</xdr:row>
      <xdr:rowOff>121920</xdr:rowOff>
    </xdr:to>
    <xdr:cxnSp macro="">
      <xdr:nvCxnSpPr>
        <xdr:cNvPr id="552" name="直線コネクタ 551"/>
        <xdr:cNvCxnSpPr/>
      </xdr:nvCxnSpPr>
      <xdr:spPr>
        <a:xfrm>
          <a:off x="15481300" y="100012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158750</xdr:rowOff>
    </xdr:from>
    <xdr:to>
      <xdr:col>76</xdr:col>
      <xdr:colOff>165100</xdr:colOff>
      <xdr:row>58</xdr:row>
      <xdr:rowOff>88900</xdr:rowOff>
    </xdr:to>
    <xdr:sp macro="" textlink="">
      <xdr:nvSpPr>
        <xdr:cNvPr id="553" name="楕円 552"/>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57150</xdr:rowOff>
    </xdr:to>
    <xdr:cxnSp macro="">
      <xdr:nvCxnSpPr>
        <xdr:cNvPr id="554" name="直線コネクタ 553"/>
        <xdr:cNvCxnSpPr/>
      </xdr:nvCxnSpPr>
      <xdr:spPr>
        <a:xfrm>
          <a:off x="14592300" y="9982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113030</xdr:rowOff>
    </xdr:from>
    <xdr:to>
      <xdr:col>72</xdr:col>
      <xdr:colOff>38100</xdr:colOff>
      <xdr:row>58</xdr:row>
      <xdr:rowOff>43180</xdr:rowOff>
    </xdr:to>
    <xdr:sp macro="" textlink="">
      <xdr:nvSpPr>
        <xdr:cNvPr id="555" name="楕円 554"/>
        <xdr:cNvSpPr/>
      </xdr:nvSpPr>
      <xdr:spPr>
        <a:xfrm>
          <a:off x="13652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163830</xdr:rowOff>
    </xdr:from>
    <xdr:to>
      <xdr:col>76</xdr:col>
      <xdr:colOff>114300</xdr:colOff>
      <xdr:row>58</xdr:row>
      <xdr:rowOff>38100</xdr:rowOff>
    </xdr:to>
    <xdr:cxnSp macro="">
      <xdr:nvCxnSpPr>
        <xdr:cNvPr id="556" name="直線コネクタ 555"/>
        <xdr:cNvCxnSpPr/>
      </xdr:nvCxnSpPr>
      <xdr:spPr>
        <a:xfrm>
          <a:off x="13703300" y="9936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65405</xdr:rowOff>
    </xdr:from>
    <xdr:to>
      <xdr:col>67</xdr:col>
      <xdr:colOff>101600</xdr:colOff>
      <xdr:row>57</xdr:row>
      <xdr:rowOff>167005</xdr:rowOff>
    </xdr:to>
    <xdr:sp macro="" textlink="">
      <xdr:nvSpPr>
        <xdr:cNvPr id="557" name="楕円 556"/>
        <xdr:cNvSpPr/>
      </xdr:nvSpPr>
      <xdr:spPr>
        <a:xfrm>
          <a:off x="12763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116205</xdr:rowOff>
    </xdr:from>
    <xdr:to>
      <xdr:col>71</xdr:col>
      <xdr:colOff>177800</xdr:colOff>
      <xdr:row>57</xdr:row>
      <xdr:rowOff>163830</xdr:rowOff>
    </xdr:to>
    <xdr:cxnSp macro="">
      <xdr:nvCxnSpPr>
        <xdr:cNvPr id="558" name="直線コネクタ 557"/>
        <xdr:cNvCxnSpPr/>
      </xdr:nvCxnSpPr>
      <xdr:spPr>
        <a:xfrm>
          <a:off x="12814300" y="98888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559" name="n_1aveValue【学校施設】&#10;有形固定資産減価償却率"/>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60" name="n_2aveValue【学校施設】&#10;有形固定資産減価償却率"/>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561" name="n_3aveValue【学校施設】&#10;有形固定資産減価償却率"/>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562" name="n_4aveValue【学校施設】&#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124477</xdr:rowOff>
    </xdr:from>
    <xdr:ext cx="405111" cy="259045"/>
    <xdr:sp macro="" textlink="">
      <xdr:nvSpPr>
        <xdr:cNvPr id="563" name="n_1mainValue【学校施設】&#10;有形固定資産減価償却率"/>
        <xdr:cNvSpPr txBox="1"/>
      </xdr:nvSpPr>
      <xdr:spPr>
        <a:xfrm>
          <a:off x="152660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564" name="n_2mainValue【学校施設】&#10;有形固定資産減価償却率"/>
        <xdr:cNvSpPr txBox="1"/>
      </xdr:nvSpPr>
      <xdr:spPr>
        <a:xfrm>
          <a:off x="14389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59707</xdr:rowOff>
    </xdr:from>
    <xdr:ext cx="405111" cy="259045"/>
    <xdr:sp macro="" textlink="">
      <xdr:nvSpPr>
        <xdr:cNvPr id="565" name="n_3mainValue【学校施設】&#10;有形固定資産減価償却率"/>
        <xdr:cNvSpPr txBox="1"/>
      </xdr:nvSpPr>
      <xdr:spPr>
        <a:xfrm>
          <a:off x="13500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12082</xdr:rowOff>
    </xdr:from>
    <xdr:ext cx="405111" cy="259045"/>
    <xdr:sp macro="" textlink="">
      <xdr:nvSpPr>
        <xdr:cNvPr id="566" name="n_4mainValue【学校施設】&#10;有形固定資産減価償却率"/>
        <xdr:cNvSpPr txBox="1"/>
      </xdr:nvSpPr>
      <xdr:spPr>
        <a:xfrm>
          <a:off x="12611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591" name="直線コネクタ 590"/>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592" name="【学校施設】&#10;一人当たり面積最小値テキスト"/>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593" name="直線コネクタ 592"/>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594" name="【学校施設】&#10;一人当たり面積最大値テキスト"/>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5" name="直線コネクタ 594"/>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135526</xdr:rowOff>
    </xdr:from>
    <xdr:ext cx="469744" cy="259045"/>
    <xdr:sp macro="" textlink="">
      <xdr:nvSpPr>
        <xdr:cNvPr id="596" name="【学校施設】&#10;一人当たり面積平均値テキスト"/>
        <xdr:cNvSpPr txBox="1"/>
      </xdr:nvSpPr>
      <xdr:spPr>
        <a:xfrm>
          <a:off x="22199600" y="1042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597" name="フローチャート: 判断 596"/>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598" name="フローチャート: 判断 597"/>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599" name="フローチャート: 判断 598"/>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600" name="フローチャート: 判断 599"/>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601" name="フローチャート: 判断 600"/>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150749</xdr:rowOff>
    </xdr:from>
    <xdr:to>
      <xdr:col>116</xdr:col>
      <xdr:colOff>114300</xdr:colOff>
      <xdr:row>62</xdr:row>
      <xdr:rowOff>80899</xdr:rowOff>
    </xdr:to>
    <xdr:sp macro="" textlink="">
      <xdr:nvSpPr>
        <xdr:cNvPr id="607" name="楕円 606"/>
        <xdr:cNvSpPr/>
      </xdr:nvSpPr>
      <xdr:spPr>
        <a:xfrm>
          <a:off x="22110700" y="1060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129176</xdr:rowOff>
    </xdr:from>
    <xdr:ext cx="469744" cy="259045"/>
    <xdr:sp macro="" textlink="">
      <xdr:nvSpPr>
        <xdr:cNvPr id="608" name="【学校施設】&#10;一人当たり面積該当値テキスト"/>
        <xdr:cNvSpPr txBox="1"/>
      </xdr:nvSpPr>
      <xdr:spPr>
        <a:xfrm>
          <a:off x="22199600" y="1058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166751</xdr:rowOff>
    </xdr:from>
    <xdr:to>
      <xdr:col>112</xdr:col>
      <xdr:colOff>38100</xdr:colOff>
      <xdr:row>62</xdr:row>
      <xdr:rowOff>96901</xdr:rowOff>
    </xdr:to>
    <xdr:sp macro="" textlink="">
      <xdr:nvSpPr>
        <xdr:cNvPr id="609" name="楕円 608"/>
        <xdr:cNvSpPr/>
      </xdr:nvSpPr>
      <xdr:spPr>
        <a:xfrm>
          <a:off x="21272500" y="1062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30099</xdr:rowOff>
    </xdr:from>
    <xdr:to>
      <xdr:col>116</xdr:col>
      <xdr:colOff>63500</xdr:colOff>
      <xdr:row>62</xdr:row>
      <xdr:rowOff>46101</xdr:rowOff>
    </xdr:to>
    <xdr:cxnSp macro="">
      <xdr:nvCxnSpPr>
        <xdr:cNvPr id="610" name="直線コネクタ 609"/>
        <xdr:cNvCxnSpPr/>
      </xdr:nvCxnSpPr>
      <xdr:spPr>
        <a:xfrm flipV="1">
          <a:off x="21323300" y="10659999"/>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105029</xdr:rowOff>
    </xdr:from>
    <xdr:to>
      <xdr:col>107</xdr:col>
      <xdr:colOff>101600</xdr:colOff>
      <xdr:row>62</xdr:row>
      <xdr:rowOff>35179</xdr:rowOff>
    </xdr:to>
    <xdr:sp macro="" textlink="">
      <xdr:nvSpPr>
        <xdr:cNvPr id="611" name="楕円 610"/>
        <xdr:cNvSpPr/>
      </xdr:nvSpPr>
      <xdr:spPr>
        <a:xfrm>
          <a:off x="20383500" y="105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155829</xdr:rowOff>
    </xdr:from>
    <xdr:to>
      <xdr:col>111</xdr:col>
      <xdr:colOff>177800</xdr:colOff>
      <xdr:row>62</xdr:row>
      <xdr:rowOff>46101</xdr:rowOff>
    </xdr:to>
    <xdr:cxnSp macro="">
      <xdr:nvCxnSpPr>
        <xdr:cNvPr id="612" name="直線コネクタ 611"/>
        <xdr:cNvCxnSpPr/>
      </xdr:nvCxnSpPr>
      <xdr:spPr>
        <a:xfrm>
          <a:off x="20434300" y="10614279"/>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118364</xdr:rowOff>
    </xdr:from>
    <xdr:to>
      <xdr:col>102</xdr:col>
      <xdr:colOff>165100</xdr:colOff>
      <xdr:row>62</xdr:row>
      <xdr:rowOff>48514</xdr:rowOff>
    </xdr:to>
    <xdr:sp macro="" textlink="">
      <xdr:nvSpPr>
        <xdr:cNvPr id="613" name="楕円 612"/>
        <xdr:cNvSpPr/>
      </xdr:nvSpPr>
      <xdr:spPr>
        <a:xfrm>
          <a:off x="19494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155829</xdr:rowOff>
    </xdr:from>
    <xdr:to>
      <xdr:col>107</xdr:col>
      <xdr:colOff>50800</xdr:colOff>
      <xdr:row>61</xdr:row>
      <xdr:rowOff>169164</xdr:rowOff>
    </xdr:to>
    <xdr:cxnSp macro="">
      <xdr:nvCxnSpPr>
        <xdr:cNvPr id="614" name="直線コネクタ 613"/>
        <xdr:cNvCxnSpPr/>
      </xdr:nvCxnSpPr>
      <xdr:spPr>
        <a:xfrm flipV="1">
          <a:off x="19545300" y="1061427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130175</xdr:rowOff>
    </xdr:from>
    <xdr:to>
      <xdr:col>98</xdr:col>
      <xdr:colOff>38100</xdr:colOff>
      <xdr:row>62</xdr:row>
      <xdr:rowOff>60325</xdr:rowOff>
    </xdr:to>
    <xdr:sp macro="" textlink="">
      <xdr:nvSpPr>
        <xdr:cNvPr id="615" name="楕円 614"/>
        <xdr:cNvSpPr/>
      </xdr:nvSpPr>
      <xdr:spPr>
        <a:xfrm>
          <a:off x="18605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169164</xdr:rowOff>
    </xdr:from>
    <xdr:to>
      <xdr:col>102</xdr:col>
      <xdr:colOff>114300</xdr:colOff>
      <xdr:row>62</xdr:row>
      <xdr:rowOff>9525</xdr:rowOff>
    </xdr:to>
    <xdr:cxnSp macro="">
      <xdr:nvCxnSpPr>
        <xdr:cNvPr id="616" name="直線コネクタ 615"/>
        <xdr:cNvCxnSpPr/>
      </xdr:nvCxnSpPr>
      <xdr:spPr>
        <a:xfrm flipV="1">
          <a:off x="18656300" y="10627614"/>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7" name="n_1aveValue【学校施設】&#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84599</xdr:rowOff>
    </xdr:from>
    <xdr:ext cx="469744" cy="259045"/>
    <xdr:sp macro="" textlink="">
      <xdr:nvSpPr>
        <xdr:cNvPr id="618" name="n_2aveValue【学校施設】&#10;一人当たり面積"/>
        <xdr:cNvSpPr txBox="1"/>
      </xdr:nvSpPr>
      <xdr:spPr>
        <a:xfrm>
          <a:off x="201994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619" name="n_3aveValue【学校施設】&#10;一人当たり面積"/>
        <xdr:cNvSpPr txBox="1"/>
      </xdr:nvSpPr>
      <xdr:spPr>
        <a:xfrm>
          <a:off x="19310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620" name="n_4aveValue【学校施設】&#10;一人当たり面積"/>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88028</xdr:rowOff>
    </xdr:from>
    <xdr:ext cx="469744" cy="259045"/>
    <xdr:sp macro="" textlink="">
      <xdr:nvSpPr>
        <xdr:cNvPr id="621" name="n_1mainValue【学校施設】&#10;一人当たり面積"/>
        <xdr:cNvSpPr txBox="1"/>
      </xdr:nvSpPr>
      <xdr:spPr>
        <a:xfrm>
          <a:off x="21075727" y="1071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51706</xdr:rowOff>
    </xdr:from>
    <xdr:ext cx="469744" cy="259045"/>
    <xdr:sp macro="" textlink="">
      <xdr:nvSpPr>
        <xdr:cNvPr id="622" name="n_2mainValue【学校施設】&#10;一人当たり面積"/>
        <xdr:cNvSpPr txBox="1"/>
      </xdr:nvSpPr>
      <xdr:spPr>
        <a:xfrm>
          <a:off x="20199427" y="1033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65041</xdr:rowOff>
    </xdr:from>
    <xdr:ext cx="469744" cy="259045"/>
    <xdr:sp macro="" textlink="">
      <xdr:nvSpPr>
        <xdr:cNvPr id="623" name="n_3mainValue【学校施設】&#10;一人当たり面積"/>
        <xdr:cNvSpPr txBox="1"/>
      </xdr:nvSpPr>
      <xdr:spPr>
        <a:xfrm>
          <a:off x="19310427" y="103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76852</xdr:rowOff>
    </xdr:from>
    <xdr:ext cx="469744" cy="259045"/>
    <xdr:sp macro="" textlink="">
      <xdr:nvSpPr>
        <xdr:cNvPr id="624" name="n_4mainValue【学校施設】&#10;一人当たり面積"/>
        <xdr:cNvSpPr txBox="1"/>
      </xdr:nvSpPr>
      <xdr:spPr>
        <a:xfrm>
          <a:off x="18421427" y="103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86</xdr:row>
      <xdr:rowOff>168729</xdr:rowOff>
    </xdr:to>
    <xdr:cxnSp macro="">
      <xdr:nvCxnSpPr>
        <xdr:cNvPr id="650" name="直線コネクタ 649"/>
        <xdr:cNvCxnSpPr/>
      </xdr:nvCxnSpPr>
      <xdr:spPr>
        <a:xfrm flipV="1">
          <a:off x="16318864" y="13334456"/>
          <a:ext cx="0" cy="157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340478" cy="259045"/>
    <xdr:sp macro="" textlink="">
      <xdr:nvSpPr>
        <xdr:cNvPr id="653" name="【児童館】&#10;有形固定資産減価償却率最大値テキスト"/>
        <xdr:cNvSpPr txBox="1"/>
      </xdr:nvSpPr>
      <xdr:spPr>
        <a:xfrm>
          <a:off x="16357600" y="1310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54" name="直線コネクタ 653"/>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5"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6" name="フローチャート: 判断 655"/>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7" name="フローチャート: 判断 656"/>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47716</xdr:rowOff>
    </xdr:from>
    <xdr:to>
      <xdr:col>76</xdr:col>
      <xdr:colOff>165100</xdr:colOff>
      <xdr:row>83</xdr:row>
      <xdr:rowOff>149316</xdr:rowOff>
    </xdr:to>
    <xdr:sp macro="" textlink="">
      <xdr:nvSpPr>
        <xdr:cNvPr id="658" name="フローチャート: 判断 657"/>
        <xdr:cNvSpPr/>
      </xdr:nvSpPr>
      <xdr:spPr>
        <a:xfrm>
          <a:off x="14541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132624</xdr:rowOff>
    </xdr:from>
    <xdr:to>
      <xdr:col>72</xdr:col>
      <xdr:colOff>38100</xdr:colOff>
      <xdr:row>83</xdr:row>
      <xdr:rowOff>62774</xdr:rowOff>
    </xdr:to>
    <xdr:sp macro="" textlink="">
      <xdr:nvSpPr>
        <xdr:cNvPr id="659" name="フローチャート: 判断 658"/>
        <xdr:cNvSpPr/>
      </xdr:nvSpPr>
      <xdr:spPr>
        <a:xfrm>
          <a:off x="13652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60" name="フローチャート: 判断 659"/>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28121</xdr:rowOff>
    </xdr:from>
    <xdr:to>
      <xdr:col>85</xdr:col>
      <xdr:colOff>177800</xdr:colOff>
      <xdr:row>83</xdr:row>
      <xdr:rowOff>129721</xdr:rowOff>
    </xdr:to>
    <xdr:sp macro="" textlink="">
      <xdr:nvSpPr>
        <xdr:cNvPr id="666" name="楕円 665"/>
        <xdr:cNvSpPr/>
      </xdr:nvSpPr>
      <xdr:spPr>
        <a:xfrm>
          <a:off x="162687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6548</xdr:rowOff>
    </xdr:from>
    <xdr:ext cx="405111" cy="259045"/>
    <xdr:sp macro="" textlink="">
      <xdr:nvSpPr>
        <xdr:cNvPr id="667" name="【児童館】&#10;有形固定資産減価償却率該当値テキスト"/>
        <xdr:cNvSpPr txBox="1"/>
      </xdr:nvSpPr>
      <xdr:spPr>
        <a:xfrm>
          <a:off x="16357600"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150586</xdr:rowOff>
    </xdr:from>
    <xdr:to>
      <xdr:col>81</xdr:col>
      <xdr:colOff>101600</xdr:colOff>
      <xdr:row>83</xdr:row>
      <xdr:rowOff>80736</xdr:rowOff>
    </xdr:to>
    <xdr:sp macro="" textlink="">
      <xdr:nvSpPr>
        <xdr:cNvPr id="668" name="楕円 667"/>
        <xdr:cNvSpPr/>
      </xdr:nvSpPr>
      <xdr:spPr>
        <a:xfrm>
          <a:off x="15430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29936</xdr:rowOff>
    </xdr:from>
    <xdr:to>
      <xdr:col>85</xdr:col>
      <xdr:colOff>127000</xdr:colOff>
      <xdr:row>83</xdr:row>
      <xdr:rowOff>78921</xdr:rowOff>
    </xdr:to>
    <xdr:cxnSp macro="">
      <xdr:nvCxnSpPr>
        <xdr:cNvPr id="669" name="直線コネクタ 668"/>
        <xdr:cNvCxnSpPr/>
      </xdr:nvCxnSpPr>
      <xdr:spPr>
        <a:xfrm>
          <a:off x="15481300" y="1426028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101600</xdr:rowOff>
    </xdr:from>
    <xdr:to>
      <xdr:col>76</xdr:col>
      <xdr:colOff>165100</xdr:colOff>
      <xdr:row>83</xdr:row>
      <xdr:rowOff>31750</xdr:rowOff>
    </xdr:to>
    <xdr:sp macro="" textlink="">
      <xdr:nvSpPr>
        <xdr:cNvPr id="670" name="楕円 669"/>
        <xdr:cNvSpPr/>
      </xdr:nvSpPr>
      <xdr:spPr>
        <a:xfrm>
          <a:off x="14541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152400</xdr:rowOff>
    </xdr:from>
    <xdr:to>
      <xdr:col>81</xdr:col>
      <xdr:colOff>50800</xdr:colOff>
      <xdr:row>83</xdr:row>
      <xdr:rowOff>29936</xdr:rowOff>
    </xdr:to>
    <xdr:cxnSp macro="">
      <xdr:nvCxnSpPr>
        <xdr:cNvPr id="671" name="直線コネクタ 670"/>
        <xdr:cNvCxnSpPr/>
      </xdr:nvCxnSpPr>
      <xdr:spPr>
        <a:xfrm>
          <a:off x="14592300" y="142113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72" name="楕円 671"/>
        <xdr:cNvSpPr/>
      </xdr:nvSpPr>
      <xdr:spPr>
        <a:xfrm>
          <a:off x="1365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103414</xdr:rowOff>
    </xdr:from>
    <xdr:to>
      <xdr:col>76</xdr:col>
      <xdr:colOff>114300</xdr:colOff>
      <xdr:row>82</xdr:row>
      <xdr:rowOff>152400</xdr:rowOff>
    </xdr:to>
    <xdr:cxnSp macro="">
      <xdr:nvCxnSpPr>
        <xdr:cNvPr id="673" name="直線コネクタ 672"/>
        <xdr:cNvCxnSpPr/>
      </xdr:nvCxnSpPr>
      <xdr:spPr>
        <a:xfrm>
          <a:off x="13703300" y="141623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674" name="n_1aveValue【児童館】&#10;有形固定資産減価償却率"/>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140443</xdr:rowOff>
    </xdr:from>
    <xdr:ext cx="405111" cy="259045"/>
    <xdr:sp macro="" textlink="">
      <xdr:nvSpPr>
        <xdr:cNvPr id="675" name="n_2aveValue【児童館】&#10;有形固定資産減価償却率"/>
        <xdr:cNvSpPr txBox="1"/>
      </xdr:nvSpPr>
      <xdr:spPr>
        <a:xfrm>
          <a:off x="143897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53901</xdr:rowOff>
    </xdr:from>
    <xdr:ext cx="405111" cy="259045"/>
    <xdr:sp macro="" textlink="">
      <xdr:nvSpPr>
        <xdr:cNvPr id="676" name="n_3aveValue【児童館】&#10;有形固定資産減価償却率"/>
        <xdr:cNvSpPr txBox="1"/>
      </xdr:nvSpPr>
      <xdr:spPr>
        <a:xfrm>
          <a:off x="13500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49909</xdr:rowOff>
    </xdr:from>
    <xdr:ext cx="405111" cy="259045"/>
    <xdr:sp macro="" textlink="">
      <xdr:nvSpPr>
        <xdr:cNvPr id="677" name="n_4aveValue【児童館】&#10;有形固定資産減価償却率"/>
        <xdr:cNvSpPr txBox="1"/>
      </xdr:nvSpPr>
      <xdr:spPr>
        <a:xfrm>
          <a:off x="12611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71863</xdr:rowOff>
    </xdr:from>
    <xdr:ext cx="405111" cy="259045"/>
    <xdr:sp macro="" textlink="">
      <xdr:nvSpPr>
        <xdr:cNvPr id="678" name="n_1mainValue【児童館】&#10;有形固定資産減価償却率"/>
        <xdr:cNvSpPr txBox="1"/>
      </xdr:nvSpPr>
      <xdr:spPr>
        <a:xfrm>
          <a:off x="152660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48277</xdr:rowOff>
    </xdr:from>
    <xdr:ext cx="405111" cy="259045"/>
    <xdr:sp macro="" textlink="">
      <xdr:nvSpPr>
        <xdr:cNvPr id="679" name="n_2mainValue【児童館】&#10;有形固定資産減価償却率"/>
        <xdr:cNvSpPr txBox="1"/>
      </xdr:nvSpPr>
      <xdr:spPr>
        <a:xfrm>
          <a:off x="14389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680" name="n_3mainValue【児童館】&#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81643</xdr:rowOff>
    </xdr:from>
    <xdr:to>
      <xdr:col>116</xdr:col>
      <xdr:colOff>62864</xdr:colOff>
      <xdr:row>86</xdr:row>
      <xdr:rowOff>70757</xdr:rowOff>
    </xdr:to>
    <xdr:cxnSp macro="">
      <xdr:nvCxnSpPr>
        <xdr:cNvPr id="706" name="直線コネクタ 705"/>
        <xdr:cNvCxnSpPr/>
      </xdr:nvCxnSpPr>
      <xdr:spPr>
        <a:xfrm flipV="1">
          <a:off x="22160864" y="13454743"/>
          <a:ext cx="0" cy="136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7"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8" name="直線コネクタ 707"/>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28320</xdr:rowOff>
    </xdr:from>
    <xdr:ext cx="469744" cy="259045"/>
    <xdr:sp macro="" textlink="">
      <xdr:nvSpPr>
        <xdr:cNvPr id="709" name="【児童館】&#10;一人当たり面積最大値テキスト"/>
        <xdr:cNvSpPr txBox="1"/>
      </xdr:nvSpPr>
      <xdr:spPr>
        <a:xfrm>
          <a:off x="22199600" y="132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81643</xdr:rowOff>
    </xdr:from>
    <xdr:to>
      <xdr:col>116</xdr:col>
      <xdr:colOff>152400</xdr:colOff>
      <xdr:row>78</xdr:row>
      <xdr:rowOff>81643</xdr:rowOff>
    </xdr:to>
    <xdr:cxnSp macro="">
      <xdr:nvCxnSpPr>
        <xdr:cNvPr id="710" name="直線コネクタ 709"/>
        <xdr:cNvCxnSpPr/>
      </xdr:nvCxnSpPr>
      <xdr:spPr>
        <a:xfrm>
          <a:off x="22072600" y="1345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1" name="【児童館】&#10;一人当たり面積平均値テキスト"/>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2" name="フローチャート: 判断 711"/>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153307</xdr:rowOff>
    </xdr:from>
    <xdr:to>
      <xdr:col>112</xdr:col>
      <xdr:colOff>38100</xdr:colOff>
      <xdr:row>84</xdr:row>
      <xdr:rowOff>83457</xdr:rowOff>
    </xdr:to>
    <xdr:sp macro="" textlink="">
      <xdr:nvSpPr>
        <xdr:cNvPr id="713" name="フローチャート: 判断 712"/>
        <xdr:cNvSpPr/>
      </xdr:nvSpPr>
      <xdr:spPr>
        <a:xfrm>
          <a:off x="212725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4" name="フローチャート: 判断 713"/>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15" name="フローチャート: 判断 714"/>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16" name="フローチャート: 判断 715"/>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722" name="楕円 721"/>
        <xdr:cNvSpPr/>
      </xdr:nvSpPr>
      <xdr:spPr>
        <a:xfrm>
          <a:off x="22110700" y="1410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64606</xdr:rowOff>
    </xdr:from>
    <xdr:ext cx="469744" cy="259045"/>
    <xdr:sp macro="" textlink="">
      <xdr:nvSpPr>
        <xdr:cNvPr id="723" name="【児童館】&#10;一人当たり面積該当値テキスト"/>
        <xdr:cNvSpPr txBox="1"/>
      </xdr:nvSpPr>
      <xdr:spPr>
        <a:xfrm>
          <a:off x="22199600"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724" name="楕円 723"/>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92529</xdr:rowOff>
    </xdr:from>
    <xdr:to>
      <xdr:col>116</xdr:col>
      <xdr:colOff>63500</xdr:colOff>
      <xdr:row>82</xdr:row>
      <xdr:rowOff>114300</xdr:rowOff>
    </xdr:to>
    <xdr:cxnSp macro="">
      <xdr:nvCxnSpPr>
        <xdr:cNvPr id="725" name="直線コネクタ 724"/>
        <xdr:cNvCxnSpPr/>
      </xdr:nvCxnSpPr>
      <xdr:spPr>
        <a:xfrm flipV="1">
          <a:off x="21323300" y="141514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74386</xdr:rowOff>
    </xdr:from>
    <xdr:to>
      <xdr:col>107</xdr:col>
      <xdr:colOff>101600</xdr:colOff>
      <xdr:row>83</xdr:row>
      <xdr:rowOff>4536</xdr:rowOff>
    </xdr:to>
    <xdr:sp macro="" textlink="">
      <xdr:nvSpPr>
        <xdr:cNvPr id="726" name="楕円 725"/>
        <xdr:cNvSpPr/>
      </xdr:nvSpPr>
      <xdr:spPr>
        <a:xfrm>
          <a:off x="20383500" y="141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125186</xdr:rowOff>
    </xdr:to>
    <xdr:cxnSp macro="">
      <xdr:nvCxnSpPr>
        <xdr:cNvPr id="727" name="直線コネクタ 726"/>
        <xdr:cNvCxnSpPr/>
      </xdr:nvCxnSpPr>
      <xdr:spPr>
        <a:xfrm flipV="1">
          <a:off x="20434300" y="141732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85271</xdr:rowOff>
    </xdr:from>
    <xdr:to>
      <xdr:col>102</xdr:col>
      <xdr:colOff>165100</xdr:colOff>
      <xdr:row>83</xdr:row>
      <xdr:rowOff>15421</xdr:rowOff>
    </xdr:to>
    <xdr:sp macro="" textlink="">
      <xdr:nvSpPr>
        <xdr:cNvPr id="728" name="楕円 727"/>
        <xdr:cNvSpPr/>
      </xdr:nvSpPr>
      <xdr:spPr>
        <a:xfrm>
          <a:off x="19494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125186</xdr:rowOff>
    </xdr:from>
    <xdr:to>
      <xdr:col>107</xdr:col>
      <xdr:colOff>50800</xdr:colOff>
      <xdr:row>82</xdr:row>
      <xdr:rowOff>136071</xdr:rowOff>
    </xdr:to>
    <xdr:cxnSp macro="">
      <xdr:nvCxnSpPr>
        <xdr:cNvPr id="729" name="直線コネクタ 728"/>
        <xdr:cNvCxnSpPr/>
      </xdr:nvCxnSpPr>
      <xdr:spPr>
        <a:xfrm flipV="1">
          <a:off x="19545300" y="141840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74584</xdr:rowOff>
    </xdr:from>
    <xdr:ext cx="469744" cy="259045"/>
    <xdr:sp macro="" textlink="">
      <xdr:nvSpPr>
        <xdr:cNvPr id="730" name="n_1aveValue【児童館】&#10;一人当たり面積"/>
        <xdr:cNvSpPr txBox="1"/>
      </xdr:nvSpPr>
      <xdr:spPr>
        <a:xfrm>
          <a:off x="210757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731" name="n_2aveValue【児童館】&#10;一人当たり面積"/>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732" name="n_3aveValue【児童館】&#10;一人当たり面積"/>
        <xdr:cNvSpPr txBox="1"/>
      </xdr:nvSpPr>
      <xdr:spPr>
        <a:xfrm>
          <a:off x="19310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78213</xdr:rowOff>
    </xdr:from>
    <xdr:ext cx="469744" cy="259045"/>
    <xdr:sp macro="" textlink="">
      <xdr:nvSpPr>
        <xdr:cNvPr id="733" name="n_4aveValue【児童館】&#10;一人当たり面積"/>
        <xdr:cNvSpPr txBox="1"/>
      </xdr:nvSpPr>
      <xdr:spPr>
        <a:xfrm>
          <a:off x="18421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734"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21063</xdr:rowOff>
    </xdr:from>
    <xdr:ext cx="469744" cy="259045"/>
    <xdr:sp macro="" textlink="">
      <xdr:nvSpPr>
        <xdr:cNvPr id="735" name="n_2mainValue【児童館】&#10;一人当たり面積"/>
        <xdr:cNvSpPr txBox="1"/>
      </xdr:nvSpPr>
      <xdr:spPr>
        <a:xfrm>
          <a:off x="201994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31948</xdr:rowOff>
    </xdr:from>
    <xdr:ext cx="469744" cy="259045"/>
    <xdr:sp macro="" textlink="">
      <xdr:nvSpPr>
        <xdr:cNvPr id="736" name="n_3mainValue【児童館】&#10;一人当たり面積"/>
        <xdr:cNvSpPr txBox="1"/>
      </xdr:nvSpPr>
      <xdr:spPr>
        <a:xfrm>
          <a:off x="19310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65" name="【公民館】&#10;有形固定資産減価償却率平均値テキスト"/>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66" name="フローチャート: 判断 765"/>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67" name="フローチャート: 判断 766"/>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768" name="フローチャート: 判断 767"/>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769" name="フローチャート: 判断 768"/>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770" name="フローチャート: 判断 769"/>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22861</xdr:rowOff>
    </xdr:from>
    <xdr:to>
      <xdr:col>85</xdr:col>
      <xdr:colOff>177800</xdr:colOff>
      <xdr:row>104</xdr:row>
      <xdr:rowOff>124461</xdr:rowOff>
    </xdr:to>
    <xdr:sp macro="" textlink="">
      <xdr:nvSpPr>
        <xdr:cNvPr id="776" name="楕円 775"/>
        <xdr:cNvSpPr/>
      </xdr:nvSpPr>
      <xdr:spPr>
        <a:xfrm>
          <a:off x="16268700" y="178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1288</xdr:rowOff>
    </xdr:from>
    <xdr:ext cx="405111" cy="259045"/>
    <xdr:sp macro="" textlink="">
      <xdr:nvSpPr>
        <xdr:cNvPr id="777" name="【公民館】&#10;有形固定資産減価償却率該当値テキスト"/>
        <xdr:cNvSpPr txBox="1"/>
      </xdr:nvSpPr>
      <xdr:spPr>
        <a:xfrm>
          <a:off x="16357600" y="17832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30480</xdr:rowOff>
    </xdr:from>
    <xdr:to>
      <xdr:col>81</xdr:col>
      <xdr:colOff>101600</xdr:colOff>
      <xdr:row>104</xdr:row>
      <xdr:rowOff>132080</xdr:rowOff>
    </xdr:to>
    <xdr:sp macro="" textlink="">
      <xdr:nvSpPr>
        <xdr:cNvPr id="778" name="楕円 777"/>
        <xdr:cNvSpPr/>
      </xdr:nvSpPr>
      <xdr:spPr>
        <a:xfrm>
          <a:off x="15430500" y="178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73661</xdr:rowOff>
    </xdr:from>
    <xdr:to>
      <xdr:col>85</xdr:col>
      <xdr:colOff>127000</xdr:colOff>
      <xdr:row>104</xdr:row>
      <xdr:rowOff>81280</xdr:rowOff>
    </xdr:to>
    <xdr:cxnSp macro="">
      <xdr:nvCxnSpPr>
        <xdr:cNvPr id="779" name="直線コネクタ 778"/>
        <xdr:cNvCxnSpPr/>
      </xdr:nvCxnSpPr>
      <xdr:spPr>
        <a:xfrm flipV="1">
          <a:off x="15481300" y="179044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7620</xdr:rowOff>
    </xdr:from>
    <xdr:to>
      <xdr:col>76</xdr:col>
      <xdr:colOff>165100</xdr:colOff>
      <xdr:row>104</xdr:row>
      <xdr:rowOff>109220</xdr:rowOff>
    </xdr:to>
    <xdr:sp macro="" textlink="">
      <xdr:nvSpPr>
        <xdr:cNvPr id="780" name="楕円 779"/>
        <xdr:cNvSpPr/>
      </xdr:nvSpPr>
      <xdr:spPr>
        <a:xfrm>
          <a:off x="14541500" y="178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58420</xdr:rowOff>
    </xdr:from>
    <xdr:to>
      <xdr:col>81</xdr:col>
      <xdr:colOff>50800</xdr:colOff>
      <xdr:row>104</xdr:row>
      <xdr:rowOff>81280</xdr:rowOff>
    </xdr:to>
    <xdr:cxnSp macro="">
      <xdr:nvCxnSpPr>
        <xdr:cNvPr id="781" name="直線コネクタ 780"/>
        <xdr:cNvCxnSpPr/>
      </xdr:nvCxnSpPr>
      <xdr:spPr>
        <a:xfrm>
          <a:off x="14592300" y="1788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104139</xdr:rowOff>
    </xdr:from>
    <xdr:to>
      <xdr:col>72</xdr:col>
      <xdr:colOff>38100</xdr:colOff>
      <xdr:row>104</xdr:row>
      <xdr:rowOff>34289</xdr:rowOff>
    </xdr:to>
    <xdr:sp macro="" textlink="">
      <xdr:nvSpPr>
        <xdr:cNvPr id="782" name="楕円 781"/>
        <xdr:cNvSpPr/>
      </xdr:nvSpPr>
      <xdr:spPr>
        <a:xfrm>
          <a:off x="13652500" y="177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154939</xdr:rowOff>
    </xdr:from>
    <xdr:to>
      <xdr:col>76</xdr:col>
      <xdr:colOff>114300</xdr:colOff>
      <xdr:row>104</xdr:row>
      <xdr:rowOff>58420</xdr:rowOff>
    </xdr:to>
    <xdr:cxnSp macro="">
      <xdr:nvCxnSpPr>
        <xdr:cNvPr id="783" name="直線コネクタ 782"/>
        <xdr:cNvCxnSpPr/>
      </xdr:nvCxnSpPr>
      <xdr:spPr>
        <a:xfrm>
          <a:off x="13703300" y="17814289"/>
          <a:ext cx="889000" cy="7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134620</xdr:rowOff>
    </xdr:from>
    <xdr:to>
      <xdr:col>67</xdr:col>
      <xdr:colOff>101600</xdr:colOff>
      <xdr:row>104</xdr:row>
      <xdr:rowOff>64770</xdr:rowOff>
    </xdr:to>
    <xdr:sp macro="" textlink="">
      <xdr:nvSpPr>
        <xdr:cNvPr id="784" name="楕円 783"/>
        <xdr:cNvSpPr/>
      </xdr:nvSpPr>
      <xdr:spPr>
        <a:xfrm>
          <a:off x="12763500" y="17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154939</xdr:rowOff>
    </xdr:from>
    <xdr:to>
      <xdr:col>71</xdr:col>
      <xdr:colOff>177800</xdr:colOff>
      <xdr:row>104</xdr:row>
      <xdr:rowOff>13970</xdr:rowOff>
    </xdr:to>
    <xdr:cxnSp macro="">
      <xdr:nvCxnSpPr>
        <xdr:cNvPr id="785" name="直線コネクタ 784"/>
        <xdr:cNvCxnSpPr/>
      </xdr:nvCxnSpPr>
      <xdr:spPr>
        <a:xfrm flipV="1">
          <a:off x="12814300" y="178142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128288</xdr:rowOff>
    </xdr:from>
    <xdr:ext cx="405111" cy="259045"/>
    <xdr:sp macro="" textlink="">
      <xdr:nvSpPr>
        <xdr:cNvPr id="786" name="n_1aveValue【公民館】&#10;有形固定資産減価償却率"/>
        <xdr:cNvSpPr txBox="1"/>
      </xdr:nvSpPr>
      <xdr:spPr>
        <a:xfrm>
          <a:off x="15266044"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109238</xdr:rowOff>
    </xdr:from>
    <xdr:ext cx="405111" cy="259045"/>
    <xdr:sp macro="" textlink="">
      <xdr:nvSpPr>
        <xdr:cNvPr id="787" name="n_2aveValue【公民館】&#10;有形固定資産減価償却率"/>
        <xdr:cNvSpPr txBox="1"/>
      </xdr:nvSpPr>
      <xdr:spPr>
        <a:xfrm>
          <a:off x="14389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124477</xdr:rowOff>
    </xdr:from>
    <xdr:ext cx="405111" cy="259045"/>
    <xdr:sp macro="" textlink="">
      <xdr:nvSpPr>
        <xdr:cNvPr id="788" name="n_3aveValue【公民館】&#10;有形固定資産減価償却率"/>
        <xdr:cNvSpPr txBox="1"/>
      </xdr:nvSpPr>
      <xdr:spPr>
        <a:xfrm>
          <a:off x="13500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115588</xdr:rowOff>
    </xdr:from>
    <xdr:ext cx="405111" cy="259045"/>
    <xdr:sp macro="" textlink="">
      <xdr:nvSpPr>
        <xdr:cNvPr id="789" name="n_4aveValue【公民館】&#10;有形固定資産減価償却率"/>
        <xdr:cNvSpPr txBox="1"/>
      </xdr:nvSpPr>
      <xdr:spPr>
        <a:xfrm>
          <a:off x="12611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148607</xdr:rowOff>
    </xdr:from>
    <xdr:ext cx="405111" cy="259045"/>
    <xdr:sp macro="" textlink="">
      <xdr:nvSpPr>
        <xdr:cNvPr id="790" name="n_1mainValue【公民館】&#10;有形固定資産減価償却率"/>
        <xdr:cNvSpPr txBox="1"/>
      </xdr:nvSpPr>
      <xdr:spPr>
        <a:xfrm>
          <a:off x="15266044" y="1763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125747</xdr:rowOff>
    </xdr:from>
    <xdr:ext cx="405111" cy="259045"/>
    <xdr:sp macro="" textlink="">
      <xdr:nvSpPr>
        <xdr:cNvPr id="791" name="n_2mainValue【公民館】&#10;有形固定資産減価償却率"/>
        <xdr:cNvSpPr txBox="1"/>
      </xdr:nvSpPr>
      <xdr:spPr>
        <a:xfrm>
          <a:off x="14389744"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50816</xdr:rowOff>
    </xdr:from>
    <xdr:ext cx="405111" cy="259045"/>
    <xdr:sp macro="" textlink="">
      <xdr:nvSpPr>
        <xdr:cNvPr id="792" name="n_3mainValue【公民館】&#10;有形固定資産減価償却率"/>
        <xdr:cNvSpPr txBox="1"/>
      </xdr:nvSpPr>
      <xdr:spPr>
        <a:xfrm>
          <a:off x="13500744" y="1753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81297</xdr:rowOff>
    </xdr:from>
    <xdr:ext cx="405111" cy="259045"/>
    <xdr:sp macro="" textlink="">
      <xdr:nvSpPr>
        <xdr:cNvPr id="793" name="n_4mainValue【公民館】&#10;有形固定資産減価償却率"/>
        <xdr:cNvSpPr txBox="1"/>
      </xdr:nvSpPr>
      <xdr:spPr>
        <a:xfrm>
          <a:off x="12611744" y="1756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17" name="直線コネクタ 816"/>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8"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9" name="直線コネクタ 818"/>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20" name="【公民館】&#10;一人当たり面積最大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1" name="直線コネクタ 820"/>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822" name="【公民館】&#10;一人当たり面積平均値テキスト"/>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3" name="フローチャート: 判断 822"/>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4" name="フローチャート: 判断 823"/>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825" name="フローチャート: 判断 824"/>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826" name="フローチャート: 判断 825"/>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827" name="フローチャート: 判断 826"/>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119380</xdr:rowOff>
    </xdr:from>
    <xdr:to>
      <xdr:col>116</xdr:col>
      <xdr:colOff>114300</xdr:colOff>
      <xdr:row>106</xdr:row>
      <xdr:rowOff>49530</xdr:rowOff>
    </xdr:to>
    <xdr:sp macro="" textlink="">
      <xdr:nvSpPr>
        <xdr:cNvPr id="833" name="楕円 832"/>
        <xdr:cNvSpPr/>
      </xdr:nvSpPr>
      <xdr:spPr>
        <a:xfrm>
          <a:off x="221107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142257</xdr:rowOff>
    </xdr:from>
    <xdr:ext cx="469744" cy="259045"/>
    <xdr:sp macro="" textlink="">
      <xdr:nvSpPr>
        <xdr:cNvPr id="834" name="【公民館】&#10;一人当たり面積該当値テキスト"/>
        <xdr:cNvSpPr txBox="1"/>
      </xdr:nvSpPr>
      <xdr:spPr>
        <a:xfrm>
          <a:off x="22199600" y="1797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129539</xdr:rowOff>
    </xdr:from>
    <xdr:to>
      <xdr:col>112</xdr:col>
      <xdr:colOff>38100</xdr:colOff>
      <xdr:row>106</xdr:row>
      <xdr:rowOff>59689</xdr:rowOff>
    </xdr:to>
    <xdr:sp macro="" textlink="">
      <xdr:nvSpPr>
        <xdr:cNvPr id="835" name="楕円 834"/>
        <xdr:cNvSpPr/>
      </xdr:nvSpPr>
      <xdr:spPr>
        <a:xfrm>
          <a:off x="21272500" y="181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170180</xdr:rowOff>
    </xdr:from>
    <xdr:to>
      <xdr:col>116</xdr:col>
      <xdr:colOff>63500</xdr:colOff>
      <xdr:row>106</xdr:row>
      <xdr:rowOff>8889</xdr:rowOff>
    </xdr:to>
    <xdr:cxnSp macro="">
      <xdr:nvCxnSpPr>
        <xdr:cNvPr id="836" name="直線コネクタ 835"/>
        <xdr:cNvCxnSpPr/>
      </xdr:nvCxnSpPr>
      <xdr:spPr>
        <a:xfrm flipV="1">
          <a:off x="21323300" y="18172430"/>
          <a:ext cx="8382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137161</xdr:rowOff>
    </xdr:from>
    <xdr:to>
      <xdr:col>107</xdr:col>
      <xdr:colOff>101600</xdr:colOff>
      <xdr:row>106</xdr:row>
      <xdr:rowOff>67311</xdr:rowOff>
    </xdr:to>
    <xdr:sp macro="" textlink="">
      <xdr:nvSpPr>
        <xdr:cNvPr id="837" name="楕円 836"/>
        <xdr:cNvSpPr/>
      </xdr:nvSpPr>
      <xdr:spPr>
        <a:xfrm>
          <a:off x="20383500" y="1813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8889</xdr:rowOff>
    </xdr:from>
    <xdr:to>
      <xdr:col>111</xdr:col>
      <xdr:colOff>177800</xdr:colOff>
      <xdr:row>106</xdr:row>
      <xdr:rowOff>16511</xdr:rowOff>
    </xdr:to>
    <xdr:cxnSp macro="">
      <xdr:nvCxnSpPr>
        <xdr:cNvPr id="838" name="直線コネクタ 837"/>
        <xdr:cNvCxnSpPr/>
      </xdr:nvCxnSpPr>
      <xdr:spPr>
        <a:xfrm flipV="1">
          <a:off x="20434300" y="181825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144780</xdr:rowOff>
    </xdr:from>
    <xdr:to>
      <xdr:col>102</xdr:col>
      <xdr:colOff>165100</xdr:colOff>
      <xdr:row>106</xdr:row>
      <xdr:rowOff>74930</xdr:rowOff>
    </xdr:to>
    <xdr:sp macro="" textlink="">
      <xdr:nvSpPr>
        <xdr:cNvPr id="839" name="楕円 838"/>
        <xdr:cNvSpPr/>
      </xdr:nvSpPr>
      <xdr:spPr>
        <a:xfrm>
          <a:off x="194945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16511</xdr:rowOff>
    </xdr:from>
    <xdr:to>
      <xdr:col>107</xdr:col>
      <xdr:colOff>50800</xdr:colOff>
      <xdr:row>106</xdr:row>
      <xdr:rowOff>24130</xdr:rowOff>
    </xdr:to>
    <xdr:cxnSp macro="">
      <xdr:nvCxnSpPr>
        <xdr:cNvPr id="840" name="直線コネクタ 839"/>
        <xdr:cNvCxnSpPr/>
      </xdr:nvCxnSpPr>
      <xdr:spPr>
        <a:xfrm flipV="1">
          <a:off x="19545300" y="181902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41" name="楕円 840"/>
        <xdr:cNvSpPr/>
      </xdr:nvSpPr>
      <xdr:spPr>
        <a:xfrm>
          <a:off x="18605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24130</xdr:rowOff>
    </xdr:from>
    <xdr:to>
      <xdr:col>102</xdr:col>
      <xdr:colOff>114300</xdr:colOff>
      <xdr:row>106</xdr:row>
      <xdr:rowOff>30480</xdr:rowOff>
    </xdr:to>
    <xdr:cxnSp macro="">
      <xdr:nvCxnSpPr>
        <xdr:cNvPr id="842" name="直線コネクタ 841"/>
        <xdr:cNvCxnSpPr/>
      </xdr:nvCxnSpPr>
      <xdr:spPr>
        <a:xfrm flipV="1">
          <a:off x="18656300" y="181978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843" name="n_1aveValue【公民館】&#10;一人当たり面積"/>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844" name="n_2aveValue【公民館】&#10;一人当たり面積"/>
        <xdr:cNvSpPr txBox="1"/>
      </xdr:nvSpPr>
      <xdr:spPr>
        <a:xfrm>
          <a:off x="201994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845" name="n_3aveValue【公民館】&#10;一人当たり面積"/>
        <xdr:cNvSpPr txBox="1"/>
      </xdr:nvSpPr>
      <xdr:spPr>
        <a:xfrm>
          <a:off x="19310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846" name="n_4aveValue【公民館】&#10;一人当たり面積"/>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76216</xdr:rowOff>
    </xdr:from>
    <xdr:ext cx="469744" cy="259045"/>
    <xdr:sp macro="" textlink="">
      <xdr:nvSpPr>
        <xdr:cNvPr id="847" name="n_1mainValue【公民館】&#10;一人当たり面積"/>
        <xdr:cNvSpPr txBox="1"/>
      </xdr:nvSpPr>
      <xdr:spPr>
        <a:xfrm>
          <a:off x="21075727" y="1790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83838</xdr:rowOff>
    </xdr:from>
    <xdr:ext cx="469744" cy="259045"/>
    <xdr:sp macro="" textlink="">
      <xdr:nvSpPr>
        <xdr:cNvPr id="848" name="n_2mainValue【公民館】&#10;一人当たり面積"/>
        <xdr:cNvSpPr txBox="1"/>
      </xdr:nvSpPr>
      <xdr:spPr>
        <a:xfrm>
          <a:off x="20199427" y="179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91457</xdr:rowOff>
    </xdr:from>
    <xdr:ext cx="469744" cy="259045"/>
    <xdr:sp macro="" textlink="">
      <xdr:nvSpPr>
        <xdr:cNvPr id="849" name="n_3mainValue【公民館】&#10;一人当たり面積"/>
        <xdr:cNvSpPr txBox="1"/>
      </xdr:nvSpPr>
      <xdr:spPr>
        <a:xfrm>
          <a:off x="19310427" y="179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850" name="n_4mainValue【公民館】&#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ほとんどの施設において、有形固定資産減価償却率は県平均、類似団体を下回っている。道路・橋りょうは特に減価償却率が低いが、これは資産の取得時期を、合併により本町が誕生した平成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として評価しているため、経過年数が他自治体よりも低いことが影響している。また、過疎債や辺地債を活用して改良事業や長寿命化事業を実施してきたことも要因として挙げられる。公営住宅については一部建て替え、学校施設については、統廃合による施設再整備を進めた結果、減価償却率も低く一人当たりの施設面積も適正水準で推移している。今後は、橋梁長寿命化修繕計画、公共施設総合管理計画に基づき、財政負担の軽減、平準化を図るとともに人口推移に沿った公共施設の整備を検討・推進してゆ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10,884
10,811
202.23
9,116,071
8,913,123
176,803
5,449,128
13,251,268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78212</xdr:rowOff>
    </xdr:from>
    <xdr:ext cx="405111" cy="259045"/>
    <xdr:sp macro="" textlink="">
      <xdr:nvSpPr>
        <xdr:cNvPr id="79" name="【体育館・プール】&#10;有形固定資産減価償却率平均値テキスト"/>
        <xdr:cNvSpPr txBox="1"/>
      </xdr:nvSpPr>
      <xdr:spPr>
        <a:xfrm>
          <a:off x="4673600" y="10365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80" name="フローチャート: 判断 79"/>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81" name="フローチャート: 判断 80"/>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83" name="フローチャート: 判断 82"/>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84" name="フローチャート: 判断 83"/>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151674</xdr:rowOff>
    </xdr:from>
    <xdr:to>
      <xdr:col>24</xdr:col>
      <xdr:colOff>114300</xdr:colOff>
      <xdr:row>62</xdr:row>
      <xdr:rowOff>81824</xdr:rowOff>
    </xdr:to>
    <xdr:sp macro="" textlink="">
      <xdr:nvSpPr>
        <xdr:cNvPr id="90" name="楕円 89"/>
        <xdr:cNvSpPr/>
      </xdr:nvSpPr>
      <xdr:spPr>
        <a:xfrm>
          <a:off x="45847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130101</xdr:rowOff>
    </xdr:from>
    <xdr:ext cx="405111" cy="259045"/>
    <xdr:sp macro="" textlink="">
      <xdr:nvSpPr>
        <xdr:cNvPr id="91" name="【体育館・プール】&#10;有形固定資産減価償却率該当値テキスト"/>
        <xdr:cNvSpPr txBox="1"/>
      </xdr:nvSpPr>
      <xdr:spPr>
        <a:xfrm>
          <a:off x="4673600"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112485</xdr:rowOff>
    </xdr:from>
    <xdr:to>
      <xdr:col>20</xdr:col>
      <xdr:colOff>38100</xdr:colOff>
      <xdr:row>62</xdr:row>
      <xdr:rowOff>42635</xdr:rowOff>
    </xdr:to>
    <xdr:sp macro="" textlink="">
      <xdr:nvSpPr>
        <xdr:cNvPr id="92" name="楕円 91"/>
        <xdr:cNvSpPr/>
      </xdr:nvSpPr>
      <xdr:spPr>
        <a:xfrm>
          <a:off x="3746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163285</xdr:rowOff>
    </xdr:from>
    <xdr:to>
      <xdr:col>24</xdr:col>
      <xdr:colOff>63500</xdr:colOff>
      <xdr:row>62</xdr:row>
      <xdr:rowOff>31024</xdr:rowOff>
    </xdr:to>
    <xdr:cxnSp macro="">
      <xdr:nvCxnSpPr>
        <xdr:cNvPr id="93" name="直線コネクタ 92"/>
        <xdr:cNvCxnSpPr/>
      </xdr:nvCxnSpPr>
      <xdr:spPr>
        <a:xfrm>
          <a:off x="3797300" y="1062173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79828</xdr:rowOff>
    </xdr:from>
    <xdr:to>
      <xdr:col>15</xdr:col>
      <xdr:colOff>101600</xdr:colOff>
      <xdr:row>62</xdr:row>
      <xdr:rowOff>9978</xdr:rowOff>
    </xdr:to>
    <xdr:sp macro="" textlink="">
      <xdr:nvSpPr>
        <xdr:cNvPr id="94" name="楕円 93"/>
        <xdr:cNvSpPr/>
      </xdr:nvSpPr>
      <xdr:spPr>
        <a:xfrm>
          <a:off x="2857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130628</xdr:rowOff>
    </xdr:from>
    <xdr:to>
      <xdr:col>19</xdr:col>
      <xdr:colOff>177800</xdr:colOff>
      <xdr:row>61</xdr:row>
      <xdr:rowOff>163285</xdr:rowOff>
    </xdr:to>
    <xdr:cxnSp macro="">
      <xdr:nvCxnSpPr>
        <xdr:cNvPr id="95" name="直線コネクタ 94"/>
        <xdr:cNvCxnSpPr/>
      </xdr:nvCxnSpPr>
      <xdr:spPr>
        <a:xfrm>
          <a:off x="2908300" y="105890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40640</xdr:rowOff>
    </xdr:from>
    <xdr:to>
      <xdr:col>10</xdr:col>
      <xdr:colOff>165100</xdr:colOff>
      <xdr:row>61</xdr:row>
      <xdr:rowOff>142240</xdr:rowOff>
    </xdr:to>
    <xdr:sp macro="" textlink="">
      <xdr:nvSpPr>
        <xdr:cNvPr id="96" name="楕円 95"/>
        <xdr:cNvSpPr/>
      </xdr:nvSpPr>
      <xdr:spPr>
        <a:xfrm>
          <a:off x="196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130628</xdr:rowOff>
    </xdr:to>
    <xdr:cxnSp macro="">
      <xdr:nvCxnSpPr>
        <xdr:cNvPr id="97" name="直線コネクタ 96"/>
        <xdr:cNvCxnSpPr/>
      </xdr:nvCxnSpPr>
      <xdr:spPr>
        <a:xfrm>
          <a:off x="2019300" y="1054989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6350</xdr:rowOff>
    </xdr:from>
    <xdr:to>
      <xdr:col>6</xdr:col>
      <xdr:colOff>38100</xdr:colOff>
      <xdr:row>61</xdr:row>
      <xdr:rowOff>107950</xdr:rowOff>
    </xdr:to>
    <xdr:sp macro="" textlink="">
      <xdr:nvSpPr>
        <xdr:cNvPr id="98" name="楕円 97"/>
        <xdr:cNvSpPr/>
      </xdr:nvSpPr>
      <xdr:spPr>
        <a:xfrm>
          <a:off x="1079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57150</xdr:rowOff>
    </xdr:from>
    <xdr:to>
      <xdr:col>10</xdr:col>
      <xdr:colOff>114300</xdr:colOff>
      <xdr:row>61</xdr:row>
      <xdr:rowOff>91440</xdr:rowOff>
    </xdr:to>
    <xdr:cxnSp macro="">
      <xdr:nvCxnSpPr>
        <xdr:cNvPr id="99" name="直線コネクタ 98"/>
        <xdr:cNvCxnSpPr/>
      </xdr:nvCxnSpPr>
      <xdr:spPr>
        <a:xfrm>
          <a:off x="1130300" y="10515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00" name="n_1aveValue【体育館・プール】&#10;有形固定資産減価償却率"/>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86921</xdr:rowOff>
    </xdr:from>
    <xdr:ext cx="405111" cy="259045"/>
    <xdr:sp macro="" textlink="">
      <xdr:nvSpPr>
        <xdr:cNvPr id="102" name="n_3aveValue【体育館・プール】&#10;有形固定資産減価償却率"/>
        <xdr:cNvSpPr txBox="1"/>
      </xdr:nvSpPr>
      <xdr:spPr>
        <a:xfrm>
          <a:off x="1816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80390</xdr:rowOff>
    </xdr:from>
    <xdr:ext cx="405111" cy="259045"/>
    <xdr:sp macro="" textlink="">
      <xdr:nvSpPr>
        <xdr:cNvPr id="103" name="n_4aveValue【体育館・プール】&#10;有形固定資産減価償却率"/>
        <xdr:cNvSpPr txBox="1"/>
      </xdr:nvSpPr>
      <xdr:spPr>
        <a:xfrm>
          <a:off x="927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33762</xdr:rowOff>
    </xdr:from>
    <xdr:ext cx="405111" cy="259045"/>
    <xdr:sp macro="" textlink="">
      <xdr:nvSpPr>
        <xdr:cNvPr id="104" name="n_1mainValue【体育館・プール】&#10;有形固定資産減価償却率"/>
        <xdr:cNvSpPr txBox="1"/>
      </xdr:nvSpPr>
      <xdr:spPr>
        <a:xfrm>
          <a:off x="35820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xdr:rowOff>
    </xdr:from>
    <xdr:ext cx="405111" cy="259045"/>
    <xdr:sp macro="" textlink="">
      <xdr:nvSpPr>
        <xdr:cNvPr id="105" name="n_2mainValue【体育館・プール】&#10;有形固定資産減価償却率"/>
        <xdr:cNvSpPr txBox="1"/>
      </xdr:nvSpPr>
      <xdr:spPr>
        <a:xfrm>
          <a:off x="2705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133367</xdr:rowOff>
    </xdr:from>
    <xdr:ext cx="405111" cy="259045"/>
    <xdr:sp macro="" textlink="">
      <xdr:nvSpPr>
        <xdr:cNvPr id="106" name="n_3mainValue【体育館・プール】&#10;有形固定資産減価償却率"/>
        <xdr:cNvSpPr txBox="1"/>
      </xdr:nvSpPr>
      <xdr:spPr>
        <a:xfrm>
          <a:off x="1816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99077</xdr:rowOff>
    </xdr:from>
    <xdr:ext cx="405111" cy="259045"/>
    <xdr:sp macro="" textlink="">
      <xdr:nvSpPr>
        <xdr:cNvPr id="107" name="n_4mainValue【体育館・プール】&#10;有形固定資産減価償却率"/>
        <xdr:cNvSpPr txBox="1"/>
      </xdr:nvSpPr>
      <xdr:spPr>
        <a:xfrm>
          <a:off x="927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131" name="直線コネクタ 130"/>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132" name="【体育館・プール】&#10;一人当たり面積最小値テキスト"/>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133" name="直線コネクタ 132"/>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134" name="【体育館・プール】&#10;一人当たり面積最大値テキスト"/>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135" name="直線コネクタ 134"/>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3827</xdr:rowOff>
    </xdr:from>
    <xdr:ext cx="469744" cy="259045"/>
    <xdr:sp macro="" textlink="">
      <xdr:nvSpPr>
        <xdr:cNvPr id="136" name="【体育館・プール】&#10;一人当たり面積平均値テキスト"/>
        <xdr:cNvSpPr txBox="1"/>
      </xdr:nvSpPr>
      <xdr:spPr>
        <a:xfrm>
          <a:off x="10515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137" name="フローチャート: 判断 136"/>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138" name="フローチャート: 判断 137"/>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139" name="フローチャート: 判断 138"/>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140" name="フローチャート: 判断 139"/>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141" name="フローチャート: 判断 140"/>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87630</xdr:rowOff>
    </xdr:from>
    <xdr:to>
      <xdr:col>55</xdr:col>
      <xdr:colOff>50800</xdr:colOff>
      <xdr:row>60</xdr:row>
      <xdr:rowOff>17780</xdr:rowOff>
    </xdr:to>
    <xdr:sp macro="" textlink="">
      <xdr:nvSpPr>
        <xdr:cNvPr id="147" name="楕円 146"/>
        <xdr:cNvSpPr/>
      </xdr:nvSpPr>
      <xdr:spPr>
        <a:xfrm>
          <a:off x="104267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110507</xdr:rowOff>
    </xdr:from>
    <xdr:ext cx="469744" cy="259045"/>
    <xdr:sp macro="" textlink="">
      <xdr:nvSpPr>
        <xdr:cNvPr id="148" name="【体育館・プール】&#10;一人当たり面積該当値テキスト"/>
        <xdr:cNvSpPr txBox="1"/>
      </xdr:nvSpPr>
      <xdr:spPr>
        <a:xfrm>
          <a:off x="10515600" y="1005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104140</xdr:rowOff>
    </xdr:from>
    <xdr:to>
      <xdr:col>50</xdr:col>
      <xdr:colOff>165100</xdr:colOff>
      <xdr:row>60</xdr:row>
      <xdr:rowOff>34290</xdr:rowOff>
    </xdr:to>
    <xdr:sp macro="" textlink="">
      <xdr:nvSpPr>
        <xdr:cNvPr id="149" name="楕円 148"/>
        <xdr:cNvSpPr/>
      </xdr:nvSpPr>
      <xdr:spPr>
        <a:xfrm>
          <a:off x="9588500" y="102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138430</xdr:rowOff>
    </xdr:from>
    <xdr:to>
      <xdr:col>55</xdr:col>
      <xdr:colOff>0</xdr:colOff>
      <xdr:row>59</xdr:row>
      <xdr:rowOff>154940</xdr:rowOff>
    </xdr:to>
    <xdr:cxnSp macro="">
      <xdr:nvCxnSpPr>
        <xdr:cNvPr id="150" name="直線コネクタ 149"/>
        <xdr:cNvCxnSpPr/>
      </xdr:nvCxnSpPr>
      <xdr:spPr>
        <a:xfrm flipV="1">
          <a:off x="9639300" y="10253980"/>
          <a:ext cx="8382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115570</xdr:rowOff>
    </xdr:from>
    <xdr:to>
      <xdr:col>46</xdr:col>
      <xdr:colOff>38100</xdr:colOff>
      <xdr:row>60</xdr:row>
      <xdr:rowOff>45720</xdr:rowOff>
    </xdr:to>
    <xdr:sp macro="" textlink="">
      <xdr:nvSpPr>
        <xdr:cNvPr id="151" name="楕円 150"/>
        <xdr:cNvSpPr/>
      </xdr:nvSpPr>
      <xdr:spPr>
        <a:xfrm>
          <a:off x="8699500" y="1023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154940</xdr:rowOff>
    </xdr:from>
    <xdr:to>
      <xdr:col>50</xdr:col>
      <xdr:colOff>114300</xdr:colOff>
      <xdr:row>59</xdr:row>
      <xdr:rowOff>166370</xdr:rowOff>
    </xdr:to>
    <xdr:cxnSp macro="">
      <xdr:nvCxnSpPr>
        <xdr:cNvPr id="152" name="直線コネクタ 151"/>
        <xdr:cNvCxnSpPr/>
      </xdr:nvCxnSpPr>
      <xdr:spPr>
        <a:xfrm flipV="1">
          <a:off x="8750300" y="102704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128270</xdr:rowOff>
    </xdr:from>
    <xdr:to>
      <xdr:col>41</xdr:col>
      <xdr:colOff>101600</xdr:colOff>
      <xdr:row>60</xdr:row>
      <xdr:rowOff>58420</xdr:rowOff>
    </xdr:to>
    <xdr:sp macro="" textlink="">
      <xdr:nvSpPr>
        <xdr:cNvPr id="153" name="楕円 152"/>
        <xdr:cNvSpPr/>
      </xdr:nvSpPr>
      <xdr:spPr>
        <a:xfrm>
          <a:off x="7810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166370</xdr:rowOff>
    </xdr:from>
    <xdr:to>
      <xdr:col>45</xdr:col>
      <xdr:colOff>177800</xdr:colOff>
      <xdr:row>60</xdr:row>
      <xdr:rowOff>7620</xdr:rowOff>
    </xdr:to>
    <xdr:cxnSp macro="">
      <xdr:nvCxnSpPr>
        <xdr:cNvPr id="154" name="直線コネクタ 153"/>
        <xdr:cNvCxnSpPr/>
      </xdr:nvCxnSpPr>
      <xdr:spPr>
        <a:xfrm flipV="1">
          <a:off x="7861300" y="1028192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139700</xdr:rowOff>
    </xdr:from>
    <xdr:to>
      <xdr:col>36</xdr:col>
      <xdr:colOff>165100</xdr:colOff>
      <xdr:row>60</xdr:row>
      <xdr:rowOff>69850</xdr:rowOff>
    </xdr:to>
    <xdr:sp macro="" textlink="">
      <xdr:nvSpPr>
        <xdr:cNvPr id="155" name="楕円 154"/>
        <xdr:cNvSpPr/>
      </xdr:nvSpPr>
      <xdr:spPr>
        <a:xfrm>
          <a:off x="6921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7620</xdr:rowOff>
    </xdr:from>
    <xdr:to>
      <xdr:col>41</xdr:col>
      <xdr:colOff>50800</xdr:colOff>
      <xdr:row>60</xdr:row>
      <xdr:rowOff>19050</xdr:rowOff>
    </xdr:to>
    <xdr:cxnSp macro="">
      <xdr:nvCxnSpPr>
        <xdr:cNvPr id="156" name="直線コネクタ 155"/>
        <xdr:cNvCxnSpPr/>
      </xdr:nvCxnSpPr>
      <xdr:spPr>
        <a:xfrm flipV="1">
          <a:off x="6972300" y="10294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132097</xdr:rowOff>
    </xdr:from>
    <xdr:ext cx="469744" cy="259045"/>
    <xdr:sp macro="" textlink="">
      <xdr:nvSpPr>
        <xdr:cNvPr id="157" name="n_1aveValue【体育館・プール】&#10;一人当たり面積"/>
        <xdr:cNvSpPr txBox="1"/>
      </xdr:nvSpPr>
      <xdr:spPr>
        <a:xfrm>
          <a:off x="9391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135907</xdr:rowOff>
    </xdr:from>
    <xdr:ext cx="469744" cy="259045"/>
    <xdr:sp macro="" textlink="">
      <xdr:nvSpPr>
        <xdr:cNvPr id="158" name="n_2aveValue【体育館・プール】&#10;一人当たり面積"/>
        <xdr:cNvSpPr txBox="1"/>
      </xdr:nvSpPr>
      <xdr:spPr>
        <a:xfrm>
          <a:off x="8515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153687</xdr:rowOff>
    </xdr:from>
    <xdr:ext cx="469744" cy="259045"/>
    <xdr:sp macro="" textlink="">
      <xdr:nvSpPr>
        <xdr:cNvPr id="159" name="n_3aveValue【体育館・プール】&#10;一人当たり面積"/>
        <xdr:cNvSpPr txBox="1"/>
      </xdr:nvSpPr>
      <xdr:spPr>
        <a:xfrm>
          <a:off x="7626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6367</xdr:rowOff>
    </xdr:from>
    <xdr:ext cx="469744" cy="259045"/>
    <xdr:sp macro="" textlink="">
      <xdr:nvSpPr>
        <xdr:cNvPr id="160" name="n_4aveValue【体育館・プール】&#10;一人当たり面積"/>
        <xdr:cNvSpPr txBox="1"/>
      </xdr:nvSpPr>
      <xdr:spPr>
        <a:xfrm>
          <a:off x="6737427" y="1063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50817</xdr:rowOff>
    </xdr:from>
    <xdr:ext cx="469744" cy="259045"/>
    <xdr:sp macro="" textlink="">
      <xdr:nvSpPr>
        <xdr:cNvPr id="161" name="n_1mainValue【体育館・プール】&#10;一人当たり面積"/>
        <xdr:cNvSpPr txBox="1"/>
      </xdr:nvSpPr>
      <xdr:spPr>
        <a:xfrm>
          <a:off x="9391727" y="999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62247</xdr:rowOff>
    </xdr:from>
    <xdr:ext cx="469744" cy="259045"/>
    <xdr:sp macro="" textlink="">
      <xdr:nvSpPr>
        <xdr:cNvPr id="162" name="n_2mainValue【体育館・プール】&#10;一人当たり面積"/>
        <xdr:cNvSpPr txBox="1"/>
      </xdr:nvSpPr>
      <xdr:spPr>
        <a:xfrm>
          <a:off x="8515427" y="10006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74947</xdr:rowOff>
    </xdr:from>
    <xdr:ext cx="469744" cy="259045"/>
    <xdr:sp macro="" textlink="">
      <xdr:nvSpPr>
        <xdr:cNvPr id="163" name="n_3mainValue【体育館・プール】&#10;一人当たり面積"/>
        <xdr:cNvSpPr txBox="1"/>
      </xdr:nvSpPr>
      <xdr:spPr>
        <a:xfrm>
          <a:off x="762642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86377</xdr:rowOff>
    </xdr:from>
    <xdr:ext cx="469744" cy="259045"/>
    <xdr:sp macro="" textlink="">
      <xdr:nvSpPr>
        <xdr:cNvPr id="164" name="n_4mainValue【体育館・プール】&#10;一人当たり面積"/>
        <xdr:cNvSpPr txBox="1"/>
      </xdr:nvSpPr>
      <xdr:spPr>
        <a:xfrm>
          <a:off x="67374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5" name="正方形/長方形 2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6" name="正方形/長方形 2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7" name="正方形/長方形 2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8" name="正方形/長方形 2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9" name="正方形/長方形 2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0" name="正方形/長方形 2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1" name="正方形/長方形 2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2" name="正方形/長方形 2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3" name="正方形/長方形 2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4" name="正方形/長方形 2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5" name="正方形/長方形 2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6" name="正方形/長方形 2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7" name="正方形/長方形 2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8" name="正方形/長方形 2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9" name="正方形/長方形 2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0" name="正方形/長方形 2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1" name="テキスト ボックス 2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2" name="直線コネクタ 2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3" name="テキスト ボックス 2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24" name="直線コネクタ 2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25" name="テキスト ボックス 2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26" name="直線コネクタ 2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27" name="テキスト ボックス 2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28" name="直線コネクタ 2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29" name="テキスト ボックス 2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30" name="直線コネクタ 2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31" name="テキスト ボックス 2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32" name="直線コネクタ 2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233" name="テキスト ボックス 23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4" name="直線コネクタ 2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236" name="直線コネクタ 235"/>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237"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238" name="直線コネクタ 237"/>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239"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240" name="直線コネクタ 23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241" name="【保健センター・保健所】&#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58420</xdr:rowOff>
    </xdr:from>
    <xdr:to>
      <xdr:col>85</xdr:col>
      <xdr:colOff>177800</xdr:colOff>
      <xdr:row>59</xdr:row>
      <xdr:rowOff>160020</xdr:rowOff>
    </xdr:to>
    <xdr:sp macro="" textlink="">
      <xdr:nvSpPr>
        <xdr:cNvPr id="242" name="フローチャート: 判断 241"/>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39370</xdr:rowOff>
    </xdr:from>
    <xdr:to>
      <xdr:col>81</xdr:col>
      <xdr:colOff>101600</xdr:colOff>
      <xdr:row>59</xdr:row>
      <xdr:rowOff>140970</xdr:rowOff>
    </xdr:to>
    <xdr:sp macro="" textlink="">
      <xdr:nvSpPr>
        <xdr:cNvPr id="243" name="フローチャート: 判断 242"/>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8890</xdr:rowOff>
    </xdr:from>
    <xdr:to>
      <xdr:col>76</xdr:col>
      <xdr:colOff>165100</xdr:colOff>
      <xdr:row>59</xdr:row>
      <xdr:rowOff>110490</xdr:rowOff>
    </xdr:to>
    <xdr:sp macro="" textlink="">
      <xdr:nvSpPr>
        <xdr:cNvPr id="244" name="フローチャート: 判断 243"/>
        <xdr:cNvSpPr/>
      </xdr:nvSpPr>
      <xdr:spPr>
        <a:xfrm>
          <a:off x="14541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5080</xdr:rowOff>
    </xdr:from>
    <xdr:to>
      <xdr:col>72</xdr:col>
      <xdr:colOff>38100</xdr:colOff>
      <xdr:row>59</xdr:row>
      <xdr:rowOff>106680</xdr:rowOff>
    </xdr:to>
    <xdr:sp macro="" textlink="">
      <xdr:nvSpPr>
        <xdr:cNvPr id="245" name="フローチャート: 判断 244"/>
        <xdr:cNvSpPr/>
      </xdr:nvSpPr>
      <xdr:spPr>
        <a:xfrm>
          <a:off x="13652500" y="1012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162560</xdr:rowOff>
    </xdr:from>
    <xdr:to>
      <xdr:col>67</xdr:col>
      <xdr:colOff>101600</xdr:colOff>
      <xdr:row>59</xdr:row>
      <xdr:rowOff>92710</xdr:rowOff>
    </xdr:to>
    <xdr:sp macro="" textlink="">
      <xdr:nvSpPr>
        <xdr:cNvPr id="246" name="フローチャート: 判断 245"/>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7" name="テキスト ボックス 2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8" name="テキスト ボックス 2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9" name="テキスト ボックス 2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0" name="テキスト ボックス 2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1" name="テキスト ボックス 2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55880</xdr:rowOff>
    </xdr:from>
    <xdr:to>
      <xdr:col>85</xdr:col>
      <xdr:colOff>177800</xdr:colOff>
      <xdr:row>58</xdr:row>
      <xdr:rowOff>157480</xdr:rowOff>
    </xdr:to>
    <xdr:sp macro="" textlink="">
      <xdr:nvSpPr>
        <xdr:cNvPr id="252" name="楕円 251"/>
        <xdr:cNvSpPr/>
      </xdr:nvSpPr>
      <xdr:spPr>
        <a:xfrm>
          <a:off x="162687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78757</xdr:rowOff>
    </xdr:from>
    <xdr:ext cx="405111" cy="259045"/>
    <xdr:sp macro="" textlink="">
      <xdr:nvSpPr>
        <xdr:cNvPr id="253" name="【保健センター・保健所】&#10;有形固定資産減価償却率該当値テキスト"/>
        <xdr:cNvSpPr txBox="1"/>
      </xdr:nvSpPr>
      <xdr:spPr>
        <a:xfrm>
          <a:off x="16357600"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43180</xdr:rowOff>
    </xdr:from>
    <xdr:to>
      <xdr:col>81</xdr:col>
      <xdr:colOff>101600</xdr:colOff>
      <xdr:row>58</xdr:row>
      <xdr:rowOff>144780</xdr:rowOff>
    </xdr:to>
    <xdr:sp macro="" textlink="">
      <xdr:nvSpPr>
        <xdr:cNvPr id="254" name="楕円 253"/>
        <xdr:cNvSpPr/>
      </xdr:nvSpPr>
      <xdr:spPr>
        <a:xfrm>
          <a:off x="15430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93980</xdr:rowOff>
    </xdr:from>
    <xdr:to>
      <xdr:col>85</xdr:col>
      <xdr:colOff>127000</xdr:colOff>
      <xdr:row>58</xdr:row>
      <xdr:rowOff>106680</xdr:rowOff>
    </xdr:to>
    <xdr:cxnSp macro="">
      <xdr:nvCxnSpPr>
        <xdr:cNvPr id="255" name="直線コネクタ 254"/>
        <xdr:cNvCxnSpPr/>
      </xdr:nvCxnSpPr>
      <xdr:spPr>
        <a:xfrm>
          <a:off x="15481300" y="1003808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15240</xdr:rowOff>
    </xdr:from>
    <xdr:to>
      <xdr:col>76</xdr:col>
      <xdr:colOff>165100</xdr:colOff>
      <xdr:row>58</xdr:row>
      <xdr:rowOff>116840</xdr:rowOff>
    </xdr:to>
    <xdr:sp macro="" textlink="">
      <xdr:nvSpPr>
        <xdr:cNvPr id="256" name="楕円 255"/>
        <xdr:cNvSpPr/>
      </xdr:nvSpPr>
      <xdr:spPr>
        <a:xfrm>
          <a:off x="14541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66040</xdr:rowOff>
    </xdr:from>
    <xdr:to>
      <xdr:col>81</xdr:col>
      <xdr:colOff>50800</xdr:colOff>
      <xdr:row>58</xdr:row>
      <xdr:rowOff>93980</xdr:rowOff>
    </xdr:to>
    <xdr:cxnSp macro="">
      <xdr:nvCxnSpPr>
        <xdr:cNvPr id="257" name="直線コネクタ 256"/>
        <xdr:cNvCxnSpPr/>
      </xdr:nvCxnSpPr>
      <xdr:spPr>
        <a:xfrm>
          <a:off x="14592300" y="100101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157480</xdr:rowOff>
    </xdr:from>
    <xdr:to>
      <xdr:col>72</xdr:col>
      <xdr:colOff>38100</xdr:colOff>
      <xdr:row>58</xdr:row>
      <xdr:rowOff>87630</xdr:rowOff>
    </xdr:to>
    <xdr:sp macro="" textlink="">
      <xdr:nvSpPr>
        <xdr:cNvPr id="258" name="楕円 257"/>
        <xdr:cNvSpPr/>
      </xdr:nvSpPr>
      <xdr:spPr>
        <a:xfrm>
          <a:off x="13652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36830</xdr:rowOff>
    </xdr:from>
    <xdr:to>
      <xdr:col>76</xdr:col>
      <xdr:colOff>114300</xdr:colOff>
      <xdr:row>58</xdr:row>
      <xdr:rowOff>66040</xdr:rowOff>
    </xdr:to>
    <xdr:cxnSp macro="">
      <xdr:nvCxnSpPr>
        <xdr:cNvPr id="259" name="直線コネクタ 258"/>
        <xdr:cNvCxnSpPr/>
      </xdr:nvCxnSpPr>
      <xdr:spPr>
        <a:xfrm>
          <a:off x="13703300" y="998093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90170</xdr:rowOff>
    </xdr:from>
    <xdr:to>
      <xdr:col>67</xdr:col>
      <xdr:colOff>101600</xdr:colOff>
      <xdr:row>59</xdr:row>
      <xdr:rowOff>20320</xdr:rowOff>
    </xdr:to>
    <xdr:sp macro="" textlink="">
      <xdr:nvSpPr>
        <xdr:cNvPr id="260" name="楕円 259"/>
        <xdr:cNvSpPr/>
      </xdr:nvSpPr>
      <xdr:spPr>
        <a:xfrm>
          <a:off x="12763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36830</xdr:rowOff>
    </xdr:from>
    <xdr:to>
      <xdr:col>71</xdr:col>
      <xdr:colOff>177800</xdr:colOff>
      <xdr:row>58</xdr:row>
      <xdr:rowOff>140970</xdr:rowOff>
    </xdr:to>
    <xdr:cxnSp macro="">
      <xdr:nvCxnSpPr>
        <xdr:cNvPr id="261" name="直線コネクタ 260"/>
        <xdr:cNvCxnSpPr/>
      </xdr:nvCxnSpPr>
      <xdr:spPr>
        <a:xfrm flipV="1">
          <a:off x="12814300" y="9980930"/>
          <a:ext cx="889000" cy="10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132097</xdr:rowOff>
    </xdr:from>
    <xdr:ext cx="405111" cy="259045"/>
    <xdr:sp macro="" textlink="">
      <xdr:nvSpPr>
        <xdr:cNvPr id="262" name="n_1aveValue【保健センター・保健所】&#10;有形固定資産減価償却率"/>
        <xdr:cNvSpPr txBox="1"/>
      </xdr:nvSpPr>
      <xdr:spPr>
        <a:xfrm>
          <a:off x="152660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101617</xdr:rowOff>
    </xdr:from>
    <xdr:ext cx="405111" cy="259045"/>
    <xdr:sp macro="" textlink="">
      <xdr:nvSpPr>
        <xdr:cNvPr id="263" name="n_2aveValue【保健センター・保健所】&#10;有形固定資産減価償却率"/>
        <xdr:cNvSpPr txBox="1"/>
      </xdr:nvSpPr>
      <xdr:spPr>
        <a:xfrm>
          <a:off x="14389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97807</xdr:rowOff>
    </xdr:from>
    <xdr:ext cx="405111" cy="259045"/>
    <xdr:sp macro="" textlink="">
      <xdr:nvSpPr>
        <xdr:cNvPr id="264" name="n_3aveValue【保健センター・保健所】&#10;有形固定資産減価償却率"/>
        <xdr:cNvSpPr txBox="1"/>
      </xdr:nvSpPr>
      <xdr:spPr>
        <a:xfrm>
          <a:off x="1350074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83837</xdr:rowOff>
    </xdr:from>
    <xdr:ext cx="405111" cy="259045"/>
    <xdr:sp macro="" textlink="">
      <xdr:nvSpPr>
        <xdr:cNvPr id="265" name="n_4aveValue【保健センター・保健所】&#10;有形固定資産減価償却率"/>
        <xdr:cNvSpPr txBox="1"/>
      </xdr:nvSpPr>
      <xdr:spPr>
        <a:xfrm>
          <a:off x="12611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161307</xdr:rowOff>
    </xdr:from>
    <xdr:ext cx="405111" cy="259045"/>
    <xdr:sp macro="" textlink="">
      <xdr:nvSpPr>
        <xdr:cNvPr id="266" name="n_1mainValue【保健センター・保健所】&#10;有形固定資産減価償却率"/>
        <xdr:cNvSpPr txBox="1"/>
      </xdr:nvSpPr>
      <xdr:spPr>
        <a:xfrm>
          <a:off x="15266044" y="976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133367</xdr:rowOff>
    </xdr:from>
    <xdr:ext cx="405111" cy="259045"/>
    <xdr:sp macro="" textlink="">
      <xdr:nvSpPr>
        <xdr:cNvPr id="267" name="n_2mainValue【保健センター・保健所】&#10;有形固定資産減価償却率"/>
        <xdr:cNvSpPr txBox="1"/>
      </xdr:nvSpPr>
      <xdr:spPr>
        <a:xfrm>
          <a:off x="14389744" y="973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104157</xdr:rowOff>
    </xdr:from>
    <xdr:ext cx="405111" cy="259045"/>
    <xdr:sp macro="" textlink="">
      <xdr:nvSpPr>
        <xdr:cNvPr id="268" name="n_3mainValue【保健センター・保健所】&#10;有形固定資産減価償却率"/>
        <xdr:cNvSpPr txBox="1"/>
      </xdr:nvSpPr>
      <xdr:spPr>
        <a:xfrm>
          <a:off x="13500744" y="970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36847</xdr:rowOff>
    </xdr:from>
    <xdr:ext cx="405111" cy="259045"/>
    <xdr:sp macro="" textlink="">
      <xdr:nvSpPr>
        <xdr:cNvPr id="269" name="n_4mainValue【保健センター・保健所】&#10;有形固定資産減価償却率"/>
        <xdr:cNvSpPr txBox="1"/>
      </xdr:nvSpPr>
      <xdr:spPr>
        <a:xfrm>
          <a:off x="12611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0" name="正方形/長方形 2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1" name="正方形/長方形 2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2" name="正方形/長方形 2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3" name="正方形/長方形 2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4" name="正方形/長方形 2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5" name="正方形/長方形 2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6" name="正方形/長方形 2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7" name="正方形/長方形 2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8" name="テキスト ボックス 2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9" name="直線コネクタ 2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80" name="直線コネクタ 2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81" name="テキスト ボックス 2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82" name="直線コネクタ 2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83" name="テキスト ボックス 2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4" name="直線コネクタ 2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5" name="テキスト ボックス 2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86" name="直線コネクタ 2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87" name="テキスト ボックス 2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88" name="直線コネクタ 2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89" name="テキスト ボックス 2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90" name="直線コネクタ 2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1" name="テキスト ボックス 2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3810</xdr:rowOff>
    </xdr:to>
    <xdr:cxnSp macro="">
      <xdr:nvCxnSpPr>
        <xdr:cNvPr id="293" name="直線コネクタ 292"/>
        <xdr:cNvCxnSpPr/>
      </xdr:nvCxnSpPr>
      <xdr:spPr>
        <a:xfrm flipV="1">
          <a:off x="22160864" y="958596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294"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295" name="直線コネクタ 294"/>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296" name="【保健センター・保健所】&#10;一人当たり面積最大値テキスト"/>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297" name="直線コネクタ 296"/>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158767</xdr:rowOff>
    </xdr:from>
    <xdr:ext cx="469744" cy="259045"/>
    <xdr:sp macro="" textlink="">
      <xdr:nvSpPr>
        <xdr:cNvPr id="298" name="【保健センター・保健所】&#10;一人当たり面積平均値テキスト"/>
        <xdr:cNvSpPr txBox="1"/>
      </xdr:nvSpPr>
      <xdr:spPr>
        <a:xfrm>
          <a:off x="22199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299" name="フローチャート: 判断 298"/>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143510</xdr:rowOff>
    </xdr:from>
    <xdr:to>
      <xdr:col>112</xdr:col>
      <xdr:colOff>38100</xdr:colOff>
      <xdr:row>62</xdr:row>
      <xdr:rowOff>73660</xdr:rowOff>
    </xdr:to>
    <xdr:sp macro="" textlink="">
      <xdr:nvSpPr>
        <xdr:cNvPr id="300" name="フローチャート: 判断 299"/>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301" name="フローチャート: 判断 300"/>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302" name="フローチャート: 判断 301"/>
        <xdr:cNvSpPr/>
      </xdr:nvSpPr>
      <xdr:spPr>
        <a:xfrm>
          <a:off x="19494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36830</xdr:rowOff>
    </xdr:from>
    <xdr:to>
      <xdr:col>98</xdr:col>
      <xdr:colOff>38100</xdr:colOff>
      <xdr:row>61</xdr:row>
      <xdr:rowOff>138430</xdr:rowOff>
    </xdr:to>
    <xdr:sp macro="" textlink="">
      <xdr:nvSpPr>
        <xdr:cNvPr id="303" name="フローチャート: 判断 302"/>
        <xdr:cNvSpPr/>
      </xdr:nvSpPr>
      <xdr:spPr>
        <a:xfrm>
          <a:off x="18605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4" name="テキスト ボックス 3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5" name="テキスト ボックス 3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6" name="テキスト ボックス 3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7" name="テキスト ボックス 3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8" name="テキスト ボックス 3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309" name="楕円 308"/>
        <xdr:cNvSpPr/>
      </xdr:nvSpPr>
      <xdr:spPr>
        <a:xfrm>
          <a:off x="22110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xdr:rowOff>
    </xdr:from>
    <xdr:ext cx="469744" cy="259045"/>
    <xdr:sp macro="" textlink="">
      <xdr:nvSpPr>
        <xdr:cNvPr id="310" name="【保健センター・保健所】&#10;一人当たり面積該当値テキスト"/>
        <xdr:cNvSpPr txBox="1"/>
      </xdr:nvSpPr>
      <xdr:spPr>
        <a:xfrm>
          <a:off x="22199600"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52070</xdr:rowOff>
    </xdr:from>
    <xdr:to>
      <xdr:col>112</xdr:col>
      <xdr:colOff>38100</xdr:colOff>
      <xdr:row>61</xdr:row>
      <xdr:rowOff>153670</xdr:rowOff>
    </xdr:to>
    <xdr:sp macro="" textlink="">
      <xdr:nvSpPr>
        <xdr:cNvPr id="311" name="楕円 310"/>
        <xdr:cNvSpPr/>
      </xdr:nvSpPr>
      <xdr:spPr>
        <a:xfrm>
          <a:off x="2127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62</xdr:row>
      <xdr:rowOff>72390</xdr:rowOff>
    </xdr:to>
    <xdr:cxnSp macro="">
      <xdr:nvCxnSpPr>
        <xdr:cNvPr id="312" name="直線コネクタ 311"/>
        <xdr:cNvCxnSpPr/>
      </xdr:nvCxnSpPr>
      <xdr:spPr>
        <a:xfrm>
          <a:off x="21323300" y="1056132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59690</xdr:rowOff>
    </xdr:from>
    <xdr:to>
      <xdr:col>107</xdr:col>
      <xdr:colOff>101600</xdr:colOff>
      <xdr:row>61</xdr:row>
      <xdr:rowOff>161290</xdr:rowOff>
    </xdr:to>
    <xdr:sp macro="" textlink="">
      <xdr:nvSpPr>
        <xdr:cNvPr id="313" name="楕円 312"/>
        <xdr:cNvSpPr/>
      </xdr:nvSpPr>
      <xdr:spPr>
        <a:xfrm>
          <a:off x="20383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102870</xdr:rowOff>
    </xdr:from>
    <xdr:to>
      <xdr:col>111</xdr:col>
      <xdr:colOff>177800</xdr:colOff>
      <xdr:row>61</xdr:row>
      <xdr:rowOff>110490</xdr:rowOff>
    </xdr:to>
    <xdr:cxnSp macro="">
      <xdr:nvCxnSpPr>
        <xdr:cNvPr id="314" name="直線コネクタ 313"/>
        <xdr:cNvCxnSpPr/>
      </xdr:nvCxnSpPr>
      <xdr:spPr>
        <a:xfrm flipV="1">
          <a:off x="20434300" y="1056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315" name="楕円 314"/>
        <xdr:cNvSpPr/>
      </xdr:nvSpPr>
      <xdr:spPr>
        <a:xfrm>
          <a:off x="19494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110490</xdr:rowOff>
    </xdr:from>
    <xdr:to>
      <xdr:col>107</xdr:col>
      <xdr:colOff>50800</xdr:colOff>
      <xdr:row>61</xdr:row>
      <xdr:rowOff>118110</xdr:rowOff>
    </xdr:to>
    <xdr:cxnSp macro="">
      <xdr:nvCxnSpPr>
        <xdr:cNvPr id="316" name="直線コネクタ 315"/>
        <xdr:cNvCxnSpPr/>
      </xdr:nvCxnSpPr>
      <xdr:spPr>
        <a:xfrm flipV="1">
          <a:off x="19545300" y="10568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25400</xdr:rowOff>
    </xdr:from>
    <xdr:to>
      <xdr:col>98</xdr:col>
      <xdr:colOff>38100</xdr:colOff>
      <xdr:row>60</xdr:row>
      <xdr:rowOff>127000</xdr:rowOff>
    </xdr:to>
    <xdr:sp macro="" textlink="">
      <xdr:nvSpPr>
        <xdr:cNvPr id="317" name="楕円 316"/>
        <xdr:cNvSpPr/>
      </xdr:nvSpPr>
      <xdr:spPr>
        <a:xfrm>
          <a:off x="18605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76200</xdr:rowOff>
    </xdr:from>
    <xdr:to>
      <xdr:col>102</xdr:col>
      <xdr:colOff>114300</xdr:colOff>
      <xdr:row>61</xdr:row>
      <xdr:rowOff>118110</xdr:rowOff>
    </xdr:to>
    <xdr:cxnSp macro="">
      <xdr:nvCxnSpPr>
        <xdr:cNvPr id="318" name="直線コネクタ 317"/>
        <xdr:cNvCxnSpPr/>
      </xdr:nvCxnSpPr>
      <xdr:spPr>
        <a:xfrm>
          <a:off x="18656300" y="103632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64787</xdr:rowOff>
    </xdr:from>
    <xdr:ext cx="469744" cy="259045"/>
    <xdr:sp macro="" textlink="">
      <xdr:nvSpPr>
        <xdr:cNvPr id="319" name="n_1ave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320" name="n_2aveValue【保健センター・保健所】&#10;一人当たり面積"/>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162577</xdr:rowOff>
    </xdr:from>
    <xdr:ext cx="469744" cy="259045"/>
    <xdr:sp macro="" textlink="">
      <xdr:nvSpPr>
        <xdr:cNvPr id="321" name="n_3aveValue【保健センター・保健所】&#10;一人当たり面積"/>
        <xdr:cNvSpPr txBox="1"/>
      </xdr:nvSpPr>
      <xdr:spPr>
        <a:xfrm>
          <a:off x="19310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129557</xdr:rowOff>
    </xdr:from>
    <xdr:ext cx="469744" cy="259045"/>
    <xdr:sp macro="" textlink="">
      <xdr:nvSpPr>
        <xdr:cNvPr id="322" name="n_4aveValue【保健センター・保健所】&#10;一人当たり面積"/>
        <xdr:cNvSpPr txBox="1"/>
      </xdr:nvSpPr>
      <xdr:spPr>
        <a:xfrm>
          <a:off x="18421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170197</xdr:rowOff>
    </xdr:from>
    <xdr:ext cx="469744" cy="259045"/>
    <xdr:sp macro="" textlink="">
      <xdr:nvSpPr>
        <xdr:cNvPr id="323" name="n_1mainValue【保健センター・保健所】&#10;一人当たり面積"/>
        <xdr:cNvSpPr txBox="1"/>
      </xdr:nvSpPr>
      <xdr:spPr>
        <a:xfrm>
          <a:off x="21075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152417</xdr:rowOff>
    </xdr:from>
    <xdr:ext cx="469744" cy="259045"/>
    <xdr:sp macro="" textlink="">
      <xdr:nvSpPr>
        <xdr:cNvPr id="324" name="n_2mainValue【保健センター・保健所】&#10;一人当たり面積"/>
        <xdr:cNvSpPr txBox="1"/>
      </xdr:nvSpPr>
      <xdr:spPr>
        <a:xfrm>
          <a:off x="201994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160037</xdr:rowOff>
    </xdr:from>
    <xdr:ext cx="469744" cy="259045"/>
    <xdr:sp macro="" textlink="">
      <xdr:nvSpPr>
        <xdr:cNvPr id="325" name="n_3mainValue【保健センター・保健所】&#10;一人当たり面積"/>
        <xdr:cNvSpPr txBox="1"/>
      </xdr:nvSpPr>
      <xdr:spPr>
        <a:xfrm>
          <a:off x="19310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143527</xdr:rowOff>
    </xdr:from>
    <xdr:ext cx="469744" cy="259045"/>
    <xdr:sp macro="" textlink="">
      <xdr:nvSpPr>
        <xdr:cNvPr id="326" name="n_4mainValue【保健センター・保健所】&#10;一人当たり面積"/>
        <xdr:cNvSpPr txBox="1"/>
      </xdr:nvSpPr>
      <xdr:spPr>
        <a:xfrm>
          <a:off x="18421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7" name="正方形/長方形 3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8" name="正方形/長方形 3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9" name="正方形/長方形 3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0" name="正方形/長方形 3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1" name="正方形/長方形 3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2" name="正方形/長方形 3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3" name="正方形/長方形 3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正方形/長方形 3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5" name="テキスト ボックス 3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6" name="直線コネクタ 3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7" name="テキスト ボックス 3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8" name="直線コネクタ 3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9" name="テキスト ボックス 3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0" name="直線コネクタ 3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1" name="テキスト ボックス 3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2" name="直線コネクタ 3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3" name="テキスト ボックス 3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4" name="直線コネクタ 3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5" name="テキスト ボックス 3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6" name="直線コネクタ 3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7" name="テキスト ボックス 3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8" name="直線コネクタ 3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9" name="テキスト ボックス 3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351" name="直線コネクタ 350"/>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352" name="【消防施設】&#10;有形固定資産減価償却率最小値テキスト"/>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353" name="直線コネクタ 352"/>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354" name="【消防施設】&#10;有形固定資産減価償却率最大値テキスト"/>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355" name="直線コネクタ 354"/>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154957</xdr:rowOff>
    </xdr:from>
    <xdr:ext cx="405111" cy="259045"/>
    <xdr:sp macro="" textlink="">
      <xdr:nvSpPr>
        <xdr:cNvPr id="356" name="【消防施設】&#10;有形固定資産減価償却率平均値テキスト"/>
        <xdr:cNvSpPr txBox="1"/>
      </xdr:nvSpPr>
      <xdr:spPr>
        <a:xfrm>
          <a:off x="16357600" y="1387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357" name="フローチャート: 判断 356"/>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358" name="フローチャート: 判断 357"/>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359" name="フローチャート: 判断 358"/>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360" name="フローチャート: 判断 359"/>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361" name="フローチャート: 判断 360"/>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2" name="テキスト ボックス 3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3" name="テキスト ボックス 3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4" name="テキスト ボックス 3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5" name="テキスト ボックス 3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6" name="テキスト ボックス 3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113030</xdr:rowOff>
    </xdr:from>
    <xdr:to>
      <xdr:col>85</xdr:col>
      <xdr:colOff>177800</xdr:colOff>
      <xdr:row>84</xdr:row>
      <xdr:rowOff>43180</xdr:rowOff>
    </xdr:to>
    <xdr:sp macro="" textlink="">
      <xdr:nvSpPr>
        <xdr:cNvPr id="367" name="楕円 366"/>
        <xdr:cNvSpPr/>
      </xdr:nvSpPr>
      <xdr:spPr>
        <a:xfrm>
          <a:off x="16268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91457</xdr:rowOff>
    </xdr:from>
    <xdr:ext cx="405111" cy="259045"/>
    <xdr:sp macro="" textlink="">
      <xdr:nvSpPr>
        <xdr:cNvPr id="368" name="【消防施設】&#10;有形固定資産減価償却率該当値テキスト"/>
        <xdr:cNvSpPr txBox="1"/>
      </xdr:nvSpPr>
      <xdr:spPr>
        <a:xfrm>
          <a:off x="16357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92075</xdr:rowOff>
    </xdr:from>
    <xdr:to>
      <xdr:col>81</xdr:col>
      <xdr:colOff>101600</xdr:colOff>
      <xdr:row>84</xdr:row>
      <xdr:rowOff>22225</xdr:rowOff>
    </xdr:to>
    <xdr:sp macro="" textlink="">
      <xdr:nvSpPr>
        <xdr:cNvPr id="369" name="楕円 368"/>
        <xdr:cNvSpPr/>
      </xdr:nvSpPr>
      <xdr:spPr>
        <a:xfrm>
          <a:off x="15430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142875</xdr:rowOff>
    </xdr:from>
    <xdr:to>
      <xdr:col>85</xdr:col>
      <xdr:colOff>127000</xdr:colOff>
      <xdr:row>83</xdr:row>
      <xdr:rowOff>163830</xdr:rowOff>
    </xdr:to>
    <xdr:cxnSp macro="">
      <xdr:nvCxnSpPr>
        <xdr:cNvPr id="370" name="直線コネクタ 369"/>
        <xdr:cNvCxnSpPr/>
      </xdr:nvCxnSpPr>
      <xdr:spPr>
        <a:xfrm>
          <a:off x="15481300" y="143732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53975</xdr:rowOff>
    </xdr:from>
    <xdr:to>
      <xdr:col>76</xdr:col>
      <xdr:colOff>165100</xdr:colOff>
      <xdr:row>83</xdr:row>
      <xdr:rowOff>155575</xdr:rowOff>
    </xdr:to>
    <xdr:sp macro="" textlink="">
      <xdr:nvSpPr>
        <xdr:cNvPr id="371" name="楕円 370"/>
        <xdr:cNvSpPr/>
      </xdr:nvSpPr>
      <xdr:spPr>
        <a:xfrm>
          <a:off x="14541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104775</xdr:rowOff>
    </xdr:from>
    <xdr:to>
      <xdr:col>81</xdr:col>
      <xdr:colOff>50800</xdr:colOff>
      <xdr:row>83</xdr:row>
      <xdr:rowOff>142875</xdr:rowOff>
    </xdr:to>
    <xdr:cxnSp macro="">
      <xdr:nvCxnSpPr>
        <xdr:cNvPr id="372" name="直線コネクタ 371"/>
        <xdr:cNvCxnSpPr/>
      </xdr:nvCxnSpPr>
      <xdr:spPr>
        <a:xfrm>
          <a:off x="14592300" y="14335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36830</xdr:rowOff>
    </xdr:from>
    <xdr:to>
      <xdr:col>72</xdr:col>
      <xdr:colOff>38100</xdr:colOff>
      <xdr:row>83</xdr:row>
      <xdr:rowOff>138430</xdr:rowOff>
    </xdr:to>
    <xdr:sp macro="" textlink="">
      <xdr:nvSpPr>
        <xdr:cNvPr id="373" name="楕円 372"/>
        <xdr:cNvSpPr/>
      </xdr:nvSpPr>
      <xdr:spPr>
        <a:xfrm>
          <a:off x="13652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87630</xdr:rowOff>
    </xdr:from>
    <xdr:to>
      <xdr:col>76</xdr:col>
      <xdr:colOff>114300</xdr:colOff>
      <xdr:row>83</xdr:row>
      <xdr:rowOff>104775</xdr:rowOff>
    </xdr:to>
    <xdr:cxnSp macro="">
      <xdr:nvCxnSpPr>
        <xdr:cNvPr id="374" name="直線コネクタ 373"/>
        <xdr:cNvCxnSpPr/>
      </xdr:nvCxnSpPr>
      <xdr:spPr>
        <a:xfrm>
          <a:off x="13703300" y="143179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31114</xdr:rowOff>
    </xdr:from>
    <xdr:to>
      <xdr:col>67</xdr:col>
      <xdr:colOff>101600</xdr:colOff>
      <xdr:row>83</xdr:row>
      <xdr:rowOff>132714</xdr:rowOff>
    </xdr:to>
    <xdr:sp macro="" textlink="">
      <xdr:nvSpPr>
        <xdr:cNvPr id="375" name="楕円 374"/>
        <xdr:cNvSpPr/>
      </xdr:nvSpPr>
      <xdr:spPr>
        <a:xfrm>
          <a:off x="12763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81914</xdr:rowOff>
    </xdr:from>
    <xdr:to>
      <xdr:col>71</xdr:col>
      <xdr:colOff>177800</xdr:colOff>
      <xdr:row>83</xdr:row>
      <xdr:rowOff>87630</xdr:rowOff>
    </xdr:to>
    <xdr:cxnSp macro="">
      <xdr:nvCxnSpPr>
        <xdr:cNvPr id="376" name="直線コネクタ 375"/>
        <xdr:cNvCxnSpPr/>
      </xdr:nvCxnSpPr>
      <xdr:spPr>
        <a:xfrm>
          <a:off x="12814300" y="143122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377"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55897</xdr:rowOff>
    </xdr:from>
    <xdr:ext cx="405111" cy="259045"/>
    <xdr:sp macro="" textlink="">
      <xdr:nvSpPr>
        <xdr:cNvPr id="378" name="n_2aveValue【消防施設】&#10;有形固定資産減価償却率"/>
        <xdr:cNvSpPr txBox="1"/>
      </xdr:nvSpPr>
      <xdr:spPr>
        <a:xfrm>
          <a:off x="14389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379"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380" name="n_4aveValue【消防施設】&#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13352</xdr:rowOff>
    </xdr:from>
    <xdr:ext cx="405111" cy="259045"/>
    <xdr:sp macro="" textlink="">
      <xdr:nvSpPr>
        <xdr:cNvPr id="381" name="n_1mainValue【消防施設】&#10;有形固定資産減価償却率"/>
        <xdr:cNvSpPr txBox="1"/>
      </xdr:nvSpPr>
      <xdr:spPr>
        <a:xfrm>
          <a:off x="152660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146702</xdr:rowOff>
    </xdr:from>
    <xdr:ext cx="405111" cy="259045"/>
    <xdr:sp macro="" textlink="">
      <xdr:nvSpPr>
        <xdr:cNvPr id="382" name="n_2mainValue【消防施設】&#10;有形固定資産減価償却率"/>
        <xdr:cNvSpPr txBox="1"/>
      </xdr:nvSpPr>
      <xdr:spPr>
        <a:xfrm>
          <a:off x="143897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129557</xdr:rowOff>
    </xdr:from>
    <xdr:ext cx="405111" cy="259045"/>
    <xdr:sp macro="" textlink="">
      <xdr:nvSpPr>
        <xdr:cNvPr id="383" name="n_3mainValue【消防施設】&#10;有形固定資産減価償却率"/>
        <xdr:cNvSpPr txBox="1"/>
      </xdr:nvSpPr>
      <xdr:spPr>
        <a:xfrm>
          <a:off x="13500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123841</xdr:rowOff>
    </xdr:from>
    <xdr:ext cx="405111" cy="259045"/>
    <xdr:sp macro="" textlink="">
      <xdr:nvSpPr>
        <xdr:cNvPr id="384" name="n_4mainValue【消防施設】&#10;有形固定資産減価償却率"/>
        <xdr:cNvSpPr txBox="1"/>
      </xdr:nvSpPr>
      <xdr:spPr>
        <a:xfrm>
          <a:off x="12611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5" name="正方形/長方形 3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6" name="正方形/長方形 3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7" name="正方形/長方形 3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8" name="正方形/長方形 3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9" name="正方形/長方形 3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0" name="正方形/長方形 3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1" name="正方形/長方形 3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2" name="正方形/長方形 3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3" name="テキスト ボックス 3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4" name="直線コネクタ 3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5" name="直線コネクタ 3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6" name="テキスト ボックス 3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7" name="直線コネクタ 3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8" name="テキスト ボックス 3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9" name="直線コネクタ 3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0" name="テキスト ボックス 3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1" name="直線コネクタ 4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2" name="テキスト ボックス 4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3" name="直線コネクタ 4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4" name="テキスト ボックス 4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5" name="直線コネクタ 4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6" name="テキスト ボックス 4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408" name="直線コネクタ 407"/>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409"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410" name="直線コネクタ 40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411" name="【消防施設】&#10;一人当たり面積最大値テキスト"/>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412" name="直線コネクタ 411"/>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120032</xdr:rowOff>
    </xdr:from>
    <xdr:ext cx="469744" cy="259045"/>
    <xdr:sp macro="" textlink="">
      <xdr:nvSpPr>
        <xdr:cNvPr id="413" name="【消防施設】&#10;一人当たり面積平均値テキスト"/>
        <xdr:cNvSpPr txBox="1"/>
      </xdr:nvSpPr>
      <xdr:spPr>
        <a:xfrm>
          <a:off x="22199600" y="14521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414" name="フローチャート: 判断 413"/>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415" name="フローチャート: 判断 414"/>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416" name="フローチャート: 判断 415"/>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417" name="フローチャート: 判断 416"/>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418" name="フローチャート: 判断 417"/>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9" name="テキスト ボックス 4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0" name="テキスト ボックス 4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1" name="テキスト ボックス 4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2" name="テキスト ボックス 4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3" name="テキスト ボックス 4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52070</xdr:rowOff>
    </xdr:from>
    <xdr:to>
      <xdr:col>116</xdr:col>
      <xdr:colOff>114300</xdr:colOff>
      <xdr:row>84</xdr:row>
      <xdr:rowOff>153670</xdr:rowOff>
    </xdr:to>
    <xdr:sp macro="" textlink="">
      <xdr:nvSpPr>
        <xdr:cNvPr id="424" name="楕円 423"/>
        <xdr:cNvSpPr/>
      </xdr:nvSpPr>
      <xdr:spPr>
        <a:xfrm>
          <a:off x="221107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74947</xdr:rowOff>
    </xdr:from>
    <xdr:ext cx="469744" cy="259045"/>
    <xdr:sp macro="" textlink="">
      <xdr:nvSpPr>
        <xdr:cNvPr id="425" name="【消防施設】&#10;一人当たり面積該当値テキスト"/>
        <xdr:cNvSpPr txBox="1"/>
      </xdr:nvSpPr>
      <xdr:spPr>
        <a:xfrm>
          <a:off x="22199600" y="1430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29211</xdr:rowOff>
    </xdr:from>
    <xdr:to>
      <xdr:col>112</xdr:col>
      <xdr:colOff>38100</xdr:colOff>
      <xdr:row>84</xdr:row>
      <xdr:rowOff>130811</xdr:rowOff>
    </xdr:to>
    <xdr:sp macro="" textlink="">
      <xdr:nvSpPr>
        <xdr:cNvPr id="426" name="楕円 425"/>
        <xdr:cNvSpPr/>
      </xdr:nvSpPr>
      <xdr:spPr>
        <a:xfrm>
          <a:off x="21272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80011</xdr:rowOff>
    </xdr:from>
    <xdr:to>
      <xdr:col>116</xdr:col>
      <xdr:colOff>63500</xdr:colOff>
      <xdr:row>84</xdr:row>
      <xdr:rowOff>102870</xdr:rowOff>
    </xdr:to>
    <xdr:cxnSp macro="">
      <xdr:nvCxnSpPr>
        <xdr:cNvPr id="427" name="直線コネクタ 426"/>
        <xdr:cNvCxnSpPr/>
      </xdr:nvCxnSpPr>
      <xdr:spPr>
        <a:xfrm>
          <a:off x="21323300" y="144818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36830</xdr:rowOff>
    </xdr:from>
    <xdr:to>
      <xdr:col>107</xdr:col>
      <xdr:colOff>101600</xdr:colOff>
      <xdr:row>84</xdr:row>
      <xdr:rowOff>138430</xdr:rowOff>
    </xdr:to>
    <xdr:sp macro="" textlink="">
      <xdr:nvSpPr>
        <xdr:cNvPr id="428" name="楕円 427"/>
        <xdr:cNvSpPr/>
      </xdr:nvSpPr>
      <xdr:spPr>
        <a:xfrm>
          <a:off x="20383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80011</xdr:rowOff>
    </xdr:from>
    <xdr:to>
      <xdr:col>111</xdr:col>
      <xdr:colOff>177800</xdr:colOff>
      <xdr:row>84</xdr:row>
      <xdr:rowOff>87630</xdr:rowOff>
    </xdr:to>
    <xdr:cxnSp macro="">
      <xdr:nvCxnSpPr>
        <xdr:cNvPr id="429" name="直線コネクタ 428"/>
        <xdr:cNvCxnSpPr/>
      </xdr:nvCxnSpPr>
      <xdr:spPr>
        <a:xfrm flipV="1">
          <a:off x="20434300" y="144818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42545</xdr:rowOff>
    </xdr:from>
    <xdr:to>
      <xdr:col>102</xdr:col>
      <xdr:colOff>165100</xdr:colOff>
      <xdr:row>84</xdr:row>
      <xdr:rowOff>144145</xdr:rowOff>
    </xdr:to>
    <xdr:sp macro="" textlink="">
      <xdr:nvSpPr>
        <xdr:cNvPr id="430" name="楕円 429"/>
        <xdr:cNvSpPr/>
      </xdr:nvSpPr>
      <xdr:spPr>
        <a:xfrm>
          <a:off x="19494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87630</xdr:rowOff>
    </xdr:from>
    <xdr:to>
      <xdr:col>107</xdr:col>
      <xdr:colOff>50800</xdr:colOff>
      <xdr:row>84</xdr:row>
      <xdr:rowOff>93345</xdr:rowOff>
    </xdr:to>
    <xdr:cxnSp macro="">
      <xdr:nvCxnSpPr>
        <xdr:cNvPr id="431" name="直線コネクタ 430"/>
        <xdr:cNvCxnSpPr/>
      </xdr:nvCxnSpPr>
      <xdr:spPr>
        <a:xfrm flipV="1">
          <a:off x="19545300" y="14489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48261</xdr:rowOff>
    </xdr:from>
    <xdr:to>
      <xdr:col>98</xdr:col>
      <xdr:colOff>38100</xdr:colOff>
      <xdr:row>84</xdr:row>
      <xdr:rowOff>149861</xdr:rowOff>
    </xdr:to>
    <xdr:sp macro="" textlink="">
      <xdr:nvSpPr>
        <xdr:cNvPr id="432" name="楕円 431"/>
        <xdr:cNvSpPr/>
      </xdr:nvSpPr>
      <xdr:spPr>
        <a:xfrm>
          <a:off x="18605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93345</xdr:rowOff>
    </xdr:from>
    <xdr:to>
      <xdr:col>102</xdr:col>
      <xdr:colOff>114300</xdr:colOff>
      <xdr:row>84</xdr:row>
      <xdr:rowOff>99061</xdr:rowOff>
    </xdr:to>
    <xdr:cxnSp macro="">
      <xdr:nvCxnSpPr>
        <xdr:cNvPr id="433" name="直線コネクタ 432"/>
        <xdr:cNvCxnSpPr/>
      </xdr:nvCxnSpPr>
      <xdr:spPr>
        <a:xfrm flipV="1">
          <a:off x="18656300" y="144951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32402</xdr:rowOff>
    </xdr:from>
    <xdr:ext cx="469744" cy="259045"/>
    <xdr:sp macro="" textlink="">
      <xdr:nvSpPr>
        <xdr:cNvPr id="434" name="n_1aveValue【消防施設】&#10;一人当たり面積"/>
        <xdr:cNvSpPr txBox="1"/>
      </xdr:nvSpPr>
      <xdr:spPr>
        <a:xfrm>
          <a:off x="210757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97172</xdr:rowOff>
    </xdr:from>
    <xdr:ext cx="469744" cy="259045"/>
    <xdr:sp macro="" textlink="">
      <xdr:nvSpPr>
        <xdr:cNvPr id="435" name="n_2aveValue【消防施設】&#10;一人当たり面積"/>
        <xdr:cNvSpPr txBox="1"/>
      </xdr:nvSpPr>
      <xdr:spPr>
        <a:xfrm>
          <a:off x="201994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436" name="n_3aveValue【消防施設】&#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437" name="n_4aveValue【消防施設】&#10;一人当たり面積"/>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147338</xdr:rowOff>
    </xdr:from>
    <xdr:ext cx="469744" cy="259045"/>
    <xdr:sp macro="" textlink="">
      <xdr:nvSpPr>
        <xdr:cNvPr id="438" name="n_1mainValue【消防施設】&#10;一人当たり面積"/>
        <xdr:cNvSpPr txBox="1"/>
      </xdr:nvSpPr>
      <xdr:spPr>
        <a:xfrm>
          <a:off x="21075727"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154957</xdr:rowOff>
    </xdr:from>
    <xdr:ext cx="469744" cy="259045"/>
    <xdr:sp macro="" textlink="">
      <xdr:nvSpPr>
        <xdr:cNvPr id="439" name="n_2mainValue【消防施設】&#10;一人当たり面積"/>
        <xdr:cNvSpPr txBox="1"/>
      </xdr:nvSpPr>
      <xdr:spPr>
        <a:xfrm>
          <a:off x="201994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160672</xdr:rowOff>
    </xdr:from>
    <xdr:ext cx="469744" cy="259045"/>
    <xdr:sp macro="" textlink="">
      <xdr:nvSpPr>
        <xdr:cNvPr id="440" name="n_3mainValue【消防施設】&#10;一人当たり面積"/>
        <xdr:cNvSpPr txBox="1"/>
      </xdr:nvSpPr>
      <xdr:spPr>
        <a:xfrm>
          <a:off x="19310427" y="142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166388</xdr:rowOff>
    </xdr:from>
    <xdr:ext cx="469744" cy="259045"/>
    <xdr:sp macro="" textlink="">
      <xdr:nvSpPr>
        <xdr:cNvPr id="441" name="n_4mainValue【消防施設】&#10;一人当たり面積"/>
        <xdr:cNvSpPr txBox="1"/>
      </xdr:nvSpPr>
      <xdr:spPr>
        <a:xfrm>
          <a:off x="18421427" y="14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2" name="正方形/長方形 4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3" name="正方形/長方形 4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4" name="正方形/長方形 4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5" name="正方形/長方形 4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6" name="正方形/長方形 4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7" name="正方形/長方形 4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8" name="正方形/長方形 4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正方形/長方形 4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0" name="テキスト ボックス 4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1" name="直線コネクタ 4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2" name="テキスト ボックス 4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3" name="直線コネクタ 4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4" name="テキスト ボックス 4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5" name="直線コネクタ 4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6" name="テキスト ボックス 4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7" name="直線コネクタ 4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8" name="テキスト ボックス 4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9" name="直線コネクタ 4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0" name="テキスト ボックス 4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1" name="直線コネクタ 4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2" name="テキスト ボックス 4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3" name="直線コネクタ 4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4" name="テキスト ボックス 4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5" name="直線コネクタ 4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467" name="直線コネクタ 466"/>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468"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469" name="直線コネクタ 468"/>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70"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71" name="直線コネクタ 47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472"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473" name="フローチャート: 判断 472"/>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474" name="フローチャート: 判断 473"/>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475" name="フローチャート: 判断 474"/>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476" name="フローチャート: 判断 475"/>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477" name="フローチャート: 判断 476"/>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8" name="テキスト ボックス 4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9" name="テキスト ボックス 4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0" name="テキスト ボックス 4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1" name="テキスト ボックス 4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2" name="テキスト ボックス 4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17236</xdr:rowOff>
    </xdr:from>
    <xdr:to>
      <xdr:col>85</xdr:col>
      <xdr:colOff>177800</xdr:colOff>
      <xdr:row>106</xdr:row>
      <xdr:rowOff>118836</xdr:rowOff>
    </xdr:to>
    <xdr:sp macro="" textlink="">
      <xdr:nvSpPr>
        <xdr:cNvPr id="483" name="楕円 482"/>
        <xdr:cNvSpPr/>
      </xdr:nvSpPr>
      <xdr:spPr>
        <a:xfrm>
          <a:off x="162687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167113</xdr:rowOff>
    </xdr:from>
    <xdr:ext cx="405111" cy="259045"/>
    <xdr:sp macro="" textlink="">
      <xdr:nvSpPr>
        <xdr:cNvPr id="484" name="【庁舎】&#10;有形固定資産減価償却率該当値テキスト"/>
        <xdr:cNvSpPr txBox="1"/>
      </xdr:nvSpPr>
      <xdr:spPr>
        <a:xfrm>
          <a:off x="16357600"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164193</xdr:rowOff>
    </xdr:from>
    <xdr:to>
      <xdr:col>81</xdr:col>
      <xdr:colOff>101600</xdr:colOff>
      <xdr:row>106</xdr:row>
      <xdr:rowOff>94343</xdr:rowOff>
    </xdr:to>
    <xdr:sp macro="" textlink="">
      <xdr:nvSpPr>
        <xdr:cNvPr id="485" name="楕円 484"/>
        <xdr:cNvSpPr/>
      </xdr:nvSpPr>
      <xdr:spPr>
        <a:xfrm>
          <a:off x="15430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43543</xdr:rowOff>
    </xdr:from>
    <xdr:to>
      <xdr:col>85</xdr:col>
      <xdr:colOff>127000</xdr:colOff>
      <xdr:row>106</xdr:row>
      <xdr:rowOff>68036</xdr:rowOff>
    </xdr:to>
    <xdr:cxnSp macro="">
      <xdr:nvCxnSpPr>
        <xdr:cNvPr id="486" name="直線コネクタ 485"/>
        <xdr:cNvCxnSpPr/>
      </xdr:nvCxnSpPr>
      <xdr:spPr>
        <a:xfrm>
          <a:off x="15481300" y="1821724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487" name="楕円 486"/>
        <xdr:cNvSpPr/>
      </xdr:nvSpPr>
      <xdr:spPr>
        <a:xfrm>
          <a:off x="14541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xdr:rowOff>
    </xdr:from>
    <xdr:to>
      <xdr:col>81</xdr:col>
      <xdr:colOff>50800</xdr:colOff>
      <xdr:row>106</xdr:row>
      <xdr:rowOff>43543</xdr:rowOff>
    </xdr:to>
    <xdr:cxnSp macro="">
      <xdr:nvCxnSpPr>
        <xdr:cNvPr id="488" name="直線コネクタ 487"/>
        <xdr:cNvCxnSpPr/>
      </xdr:nvCxnSpPr>
      <xdr:spPr>
        <a:xfrm>
          <a:off x="14592300" y="181878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489" name="楕円 488"/>
        <xdr:cNvSpPr/>
      </xdr:nvSpPr>
      <xdr:spPr>
        <a:xfrm>
          <a:off x="13652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138249</xdr:rowOff>
    </xdr:from>
    <xdr:to>
      <xdr:col>76</xdr:col>
      <xdr:colOff>114300</xdr:colOff>
      <xdr:row>106</xdr:row>
      <xdr:rowOff>14151</xdr:rowOff>
    </xdr:to>
    <xdr:cxnSp macro="">
      <xdr:nvCxnSpPr>
        <xdr:cNvPr id="490" name="直線コネクタ 489"/>
        <xdr:cNvCxnSpPr/>
      </xdr:nvCxnSpPr>
      <xdr:spPr>
        <a:xfrm>
          <a:off x="13703300" y="1814049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43362</xdr:rowOff>
    </xdr:from>
    <xdr:to>
      <xdr:col>67</xdr:col>
      <xdr:colOff>101600</xdr:colOff>
      <xdr:row>105</xdr:row>
      <xdr:rowOff>144962</xdr:rowOff>
    </xdr:to>
    <xdr:sp macro="" textlink="">
      <xdr:nvSpPr>
        <xdr:cNvPr id="491" name="楕円 490"/>
        <xdr:cNvSpPr/>
      </xdr:nvSpPr>
      <xdr:spPr>
        <a:xfrm>
          <a:off x="12763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94162</xdr:rowOff>
    </xdr:from>
    <xdr:to>
      <xdr:col>71</xdr:col>
      <xdr:colOff>177800</xdr:colOff>
      <xdr:row>105</xdr:row>
      <xdr:rowOff>138249</xdr:rowOff>
    </xdr:to>
    <xdr:cxnSp macro="">
      <xdr:nvCxnSpPr>
        <xdr:cNvPr id="492" name="直線コネクタ 491"/>
        <xdr:cNvCxnSpPr/>
      </xdr:nvCxnSpPr>
      <xdr:spPr>
        <a:xfrm>
          <a:off x="12814300" y="180964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493"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494" name="n_2aveValue【庁舎】&#10;有形固定資産減価償却率"/>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495"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496" name="n_4aveValue【庁舎】&#10;有形固定資産減価償却率"/>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85470</xdr:rowOff>
    </xdr:from>
    <xdr:ext cx="405111" cy="259045"/>
    <xdr:sp macro="" textlink="">
      <xdr:nvSpPr>
        <xdr:cNvPr id="497" name="n_1mainValue【庁舎】&#10;有形固定資産減価償却率"/>
        <xdr:cNvSpPr txBox="1"/>
      </xdr:nvSpPr>
      <xdr:spPr>
        <a:xfrm>
          <a:off x="152660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56078</xdr:rowOff>
    </xdr:from>
    <xdr:ext cx="405111" cy="259045"/>
    <xdr:sp macro="" textlink="">
      <xdr:nvSpPr>
        <xdr:cNvPr id="498" name="n_2mainValue【庁舎】&#10;有形固定資産減価償却率"/>
        <xdr:cNvSpPr txBox="1"/>
      </xdr:nvSpPr>
      <xdr:spPr>
        <a:xfrm>
          <a:off x="14389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8726</xdr:rowOff>
    </xdr:from>
    <xdr:ext cx="405111" cy="259045"/>
    <xdr:sp macro="" textlink="">
      <xdr:nvSpPr>
        <xdr:cNvPr id="499" name="n_3mainValue【庁舎】&#10;有形固定資産減価償却率"/>
        <xdr:cNvSpPr txBox="1"/>
      </xdr:nvSpPr>
      <xdr:spPr>
        <a:xfrm>
          <a:off x="135007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136089</xdr:rowOff>
    </xdr:from>
    <xdr:ext cx="405111" cy="259045"/>
    <xdr:sp macro="" textlink="">
      <xdr:nvSpPr>
        <xdr:cNvPr id="500" name="n_4mainValue【庁舎】&#10;有形固定資産減価償却率"/>
        <xdr:cNvSpPr txBox="1"/>
      </xdr:nvSpPr>
      <xdr:spPr>
        <a:xfrm>
          <a:off x="12611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1" name="直線コネクタ 5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2" name="テキスト ボックス 5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3" name="直線コネクタ 5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4" name="テキスト ボックス 5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5" name="直線コネクタ 5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6" name="テキスト ボックス 5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17" name="直線コネクタ 5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18" name="テキスト ボックス 5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522" name="直線コネクタ 521"/>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523" name="【庁舎】&#10;一人当たり面積最小値テキスト"/>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524" name="直線コネクタ 523"/>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525" name="【庁舎】&#10;一人当たり面積最大値テキスト"/>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526" name="直線コネクタ 525"/>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527" name="【庁舎】&#10;一人当たり面積平均値テキスト"/>
        <xdr:cNvSpPr txBox="1"/>
      </xdr:nvSpPr>
      <xdr:spPr>
        <a:xfrm>
          <a:off x="22199600" y="18311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528" name="フローチャート: 判断 527"/>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529" name="フローチャート: 判断 528"/>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530" name="フローチャート: 判断 529"/>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531" name="フローチャート: 判断 530"/>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532" name="フローチャート: 判断 531"/>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79808</xdr:rowOff>
    </xdr:from>
    <xdr:to>
      <xdr:col>116</xdr:col>
      <xdr:colOff>114300</xdr:colOff>
      <xdr:row>107</xdr:row>
      <xdr:rowOff>9958</xdr:rowOff>
    </xdr:to>
    <xdr:sp macro="" textlink="">
      <xdr:nvSpPr>
        <xdr:cNvPr id="538" name="楕円 537"/>
        <xdr:cNvSpPr/>
      </xdr:nvSpPr>
      <xdr:spPr>
        <a:xfrm>
          <a:off x="22110700" y="182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102685</xdr:rowOff>
    </xdr:from>
    <xdr:ext cx="469744" cy="259045"/>
    <xdr:sp macro="" textlink="">
      <xdr:nvSpPr>
        <xdr:cNvPr id="539" name="【庁舎】&#10;一人当たり面積該当値テキスト"/>
        <xdr:cNvSpPr txBox="1"/>
      </xdr:nvSpPr>
      <xdr:spPr>
        <a:xfrm>
          <a:off x="22199600" y="1810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85750</xdr:rowOff>
    </xdr:from>
    <xdr:to>
      <xdr:col>112</xdr:col>
      <xdr:colOff>38100</xdr:colOff>
      <xdr:row>107</xdr:row>
      <xdr:rowOff>15900</xdr:rowOff>
    </xdr:to>
    <xdr:sp macro="" textlink="">
      <xdr:nvSpPr>
        <xdr:cNvPr id="540" name="楕円 539"/>
        <xdr:cNvSpPr/>
      </xdr:nvSpPr>
      <xdr:spPr>
        <a:xfrm>
          <a:off x="21272500" y="182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130608</xdr:rowOff>
    </xdr:from>
    <xdr:to>
      <xdr:col>116</xdr:col>
      <xdr:colOff>63500</xdr:colOff>
      <xdr:row>106</xdr:row>
      <xdr:rowOff>136550</xdr:rowOff>
    </xdr:to>
    <xdr:cxnSp macro="">
      <xdr:nvCxnSpPr>
        <xdr:cNvPr id="541" name="直線コネクタ 540"/>
        <xdr:cNvCxnSpPr/>
      </xdr:nvCxnSpPr>
      <xdr:spPr>
        <a:xfrm flipV="1">
          <a:off x="21323300" y="18304308"/>
          <a:ext cx="8382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90323</xdr:rowOff>
    </xdr:from>
    <xdr:to>
      <xdr:col>107</xdr:col>
      <xdr:colOff>101600</xdr:colOff>
      <xdr:row>107</xdr:row>
      <xdr:rowOff>20473</xdr:rowOff>
    </xdr:to>
    <xdr:sp macro="" textlink="">
      <xdr:nvSpPr>
        <xdr:cNvPr id="542" name="楕円 541"/>
        <xdr:cNvSpPr/>
      </xdr:nvSpPr>
      <xdr:spPr>
        <a:xfrm>
          <a:off x="20383500" y="1826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136550</xdr:rowOff>
    </xdr:from>
    <xdr:to>
      <xdr:col>111</xdr:col>
      <xdr:colOff>177800</xdr:colOff>
      <xdr:row>106</xdr:row>
      <xdr:rowOff>141123</xdr:rowOff>
    </xdr:to>
    <xdr:cxnSp macro="">
      <xdr:nvCxnSpPr>
        <xdr:cNvPr id="543" name="直線コネクタ 542"/>
        <xdr:cNvCxnSpPr/>
      </xdr:nvCxnSpPr>
      <xdr:spPr>
        <a:xfrm flipV="1">
          <a:off x="20434300" y="18310250"/>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94895</xdr:rowOff>
    </xdr:from>
    <xdr:to>
      <xdr:col>102</xdr:col>
      <xdr:colOff>165100</xdr:colOff>
      <xdr:row>107</xdr:row>
      <xdr:rowOff>25045</xdr:rowOff>
    </xdr:to>
    <xdr:sp macro="" textlink="">
      <xdr:nvSpPr>
        <xdr:cNvPr id="544" name="楕円 543"/>
        <xdr:cNvSpPr/>
      </xdr:nvSpPr>
      <xdr:spPr>
        <a:xfrm>
          <a:off x="19494500" y="182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141123</xdr:rowOff>
    </xdr:from>
    <xdr:to>
      <xdr:col>107</xdr:col>
      <xdr:colOff>50800</xdr:colOff>
      <xdr:row>106</xdr:row>
      <xdr:rowOff>145695</xdr:rowOff>
    </xdr:to>
    <xdr:cxnSp macro="">
      <xdr:nvCxnSpPr>
        <xdr:cNvPr id="545" name="直線コネクタ 544"/>
        <xdr:cNvCxnSpPr/>
      </xdr:nvCxnSpPr>
      <xdr:spPr>
        <a:xfrm flipV="1">
          <a:off x="19545300" y="183148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98552</xdr:rowOff>
    </xdr:from>
    <xdr:to>
      <xdr:col>98</xdr:col>
      <xdr:colOff>38100</xdr:colOff>
      <xdr:row>107</xdr:row>
      <xdr:rowOff>28702</xdr:rowOff>
    </xdr:to>
    <xdr:sp macro="" textlink="">
      <xdr:nvSpPr>
        <xdr:cNvPr id="546" name="楕円 545"/>
        <xdr:cNvSpPr/>
      </xdr:nvSpPr>
      <xdr:spPr>
        <a:xfrm>
          <a:off x="18605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145695</xdr:rowOff>
    </xdr:from>
    <xdr:to>
      <xdr:col>102</xdr:col>
      <xdr:colOff>114300</xdr:colOff>
      <xdr:row>106</xdr:row>
      <xdr:rowOff>149352</xdr:rowOff>
    </xdr:to>
    <xdr:cxnSp macro="">
      <xdr:nvCxnSpPr>
        <xdr:cNvPr id="547" name="直線コネクタ 546"/>
        <xdr:cNvCxnSpPr/>
      </xdr:nvCxnSpPr>
      <xdr:spPr>
        <a:xfrm flipV="1">
          <a:off x="18656300" y="1831939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77894</xdr:rowOff>
    </xdr:from>
    <xdr:ext cx="469744" cy="259045"/>
    <xdr:sp macro="" textlink="">
      <xdr:nvSpPr>
        <xdr:cNvPr id="548" name="n_1aveValue【庁舎】&#10;一人当たり面積"/>
        <xdr:cNvSpPr txBox="1"/>
      </xdr:nvSpPr>
      <xdr:spPr>
        <a:xfrm>
          <a:off x="21075727" y="184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72865</xdr:rowOff>
    </xdr:from>
    <xdr:ext cx="469744" cy="259045"/>
    <xdr:sp macro="" textlink="">
      <xdr:nvSpPr>
        <xdr:cNvPr id="549" name="n_2aveValue【庁舎】&#10;一人当たり面積"/>
        <xdr:cNvSpPr txBox="1"/>
      </xdr:nvSpPr>
      <xdr:spPr>
        <a:xfrm>
          <a:off x="201994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550" name="n_3aveValue【庁舎】&#10;一人当たり面積"/>
        <xdr:cNvSpPr txBox="1"/>
      </xdr:nvSpPr>
      <xdr:spPr>
        <a:xfrm>
          <a:off x="19310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551" name="n_4aveValue【庁舎】&#10;一人当たり面積"/>
        <xdr:cNvSpPr txBox="1"/>
      </xdr:nvSpPr>
      <xdr:spPr>
        <a:xfrm>
          <a:off x="18421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32427</xdr:rowOff>
    </xdr:from>
    <xdr:ext cx="469744" cy="259045"/>
    <xdr:sp macro="" textlink="">
      <xdr:nvSpPr>
        <xdr:cNvPr id="552" name="n_1mainValue【庁舎】&#10;一人当たり面積"/>
        <xdr:cNvSpPr txBox="1"/>
      </xdr:nvSpPr>
      <xdr:spPr>
        <a:xfrm>
          <a:off x="21075727" y="180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37000</xdr:rowOff>
    </xdr:from>
    <xdr:ext cx="469744" cy="259045"/>
    <xdr:sp macro="" textlink="">
      <xdr:nvSpPr>
        <xdr:cNvPr id="553" name="n_2mainValue【庁舎】&#10;一人当たり面積"/>
        <xdr:cNvSpPr txBox="1"/>
      </xdr:nvSpPr>
      <xdr:spPr>
        <a:xfrm>
          <a:off x="20199427" y="1803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41572</xdr:rowOff>
    </xdr:from>
    <xdr:ext cx="469744" cy="259045"/>
    <xdr:sp macro="" textlink="">
      <xdr:nvSpPr>
        <xdr:cNvPr id="554" name="n_3mainValue【庁舎】&#10;一人当たり面積"/>
        <xdr:cNvSpPr txBox="1"/>
      </xdr:nvSpPr>
      <xdr:spPr>
        <a:xfrm>
          <a:off x="19310427" y="1804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45229</xdr:rowOff>
    </xdr:from>
    <xdr:ext cx="469744" cy="259045"/>
    <xdr:sp macro="" textlink="">
      <xdr:nvSpPr>
        <xdr:cNvPr id="555" name="n_4mainValue【庁舎】&#10;一人当たり面積"/>
        <xdr:cNvSpPr txBox="1"/>
      </xdr:nvSpPr>
      <xdr:spPr>
        <a:xfrm>
          <a:off x="18421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6" name="正方形/長方形 5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7" name="正方形/長方形 5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8" name="テキスト ボックス 5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体育館・プールについては、人口に対しての供給量が類似団体を上回っている。また、消防車両の更新時期の延伸、消防詰め所の老朽化等により類似団体と比べると消防施設の償却率が高くなっており、施設更新のタイミングで供給量の最適化を検討してゆく。庁舎についても</a:t>
          </a:r>
          <a:r>
            <a:rPr kumimoji="1" lang="ja-JP" altLang="en-US" sz="1100">
              <a:solidFill>
                <a:schemeClr val="dk1"/>
              </a:solidFill>
              <a:effectLst/>
              <a:latin typeface="+mn-lt"/>
              <a:ea typeface="+mn-ea"/>
              <a:cs typeface="+mn-cs"/>
            </a:rPr>
            <a:t>償却率が高く、</a:t>
          </a:r>
          <a:r>
            <a:rPr kumimoji="1" lang="ja-JP" altLang="ja-JP" sz="1100">
              <a:solidFill>
                <a:schemeClr val="dk1"/>
              </a:solidFill>
              <a:effectLst/>
              <a:latin typeface="+mn-lt"/>
              <a:ea typeface="+mn-ea"/>
              <a:cs typeface="+mn-cs"/>
            </a:rPr>
            <a:t>指標上は供給量が類似団体を上回っているが、地域の重要拠点として施設の有効利用の観点も含め、多様な公共サービスの提供に対応すべく検討を進める。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10,884
10,811
202.23
9,116,071
8,913,123
176,803
5,449,128
13,251,268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水力発電所施設の償却資産の税収により、類似団体平均値並であるが、その税も年々減少しており、さらには人口減少と企業等の立地が進まない等により財政基盤が弱体化傾向にある。</a:t>
          </a:r>
          <a:endParaRPr lang="ja-JP" altLang="ja-JP" sz="1400">
            <a:effectLst/>
          </a:endParaRPr>
        </a:p>
        <a:p>
          <a:r>
            <a:rPr kumimoji="1" lang="ja-JP" altLang="ja-JP" sz="1100">
              <a:solidFill>
                <a:schemeClr val="dk1"/>
              </a:solidFill>
              <a:effectLst/>
              <a:latin typeface="+mn-lt"/>
              <a:ea typeface="+mn-ea"/>
              <a:cs typeface="+mn-cs"/>
            </a:rPr>
            <a:t>　今後においては、第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次神河町行財政改革大綱に沿った施策の見直し等徹底した歳出の削減及び、税収の徴収強化など歳入の確保を図り財政基盤の強化に努める。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49288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106032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26307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6851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3326</xdr:rowOff>
    </xdr:from>
    <xdr:to>
      <xdr:col>11</xdr:col>
      <xdr:colOff>31750</xdr:colOff>
      <xdr:row>43</xdr:row>
      <xdr:rowOff>3326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143829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123976</xdr:rowOff>
    </xdr:from>
    <xdr:to>
      <xdr:col>11</xdr:col>
      <xdr:colOff>82550</xdr:colOff>
      <xdr:row>43</xdr:row>
      <xdr:rowOff>54126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123976</xdr:rowOff>
    </xdr:from>
    <xdr:to>
      <xdr:col>7</xdr:col>
      <xdr:colOff>31750</xdr:colOff>
      <xdr:row>43</xdr:row>
      <xdr:rowOff>54126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38903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普通交付税は令和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年度は増加したため、歳入の経常一般財源が増となった。歳出においては物件費・公債費・補助費等が減少傾向にあり、歳出経常一般財源は昨年度より減少している。その結果、比率は</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ポイント減少となったが、依然として高い水準にあり類似団体平均を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ポイント上回っている。今後においては、給与の適正化等による総人件費の削減、新規発行債の抑制による公債費の削減、施設の維持管理等の見直しなど徹底した取り組みを通じて比率の改善を図る。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8128</xdr:rowOff>
    </xdr:from>
    <xdr:to>
      <xdr:col>23</xdr:col>
      <xdr:colOff>133350</xdr:colOff>
      <xdr:row>64</xdr:row>
      <xdr:rowOff>150368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09478"/>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150368</xdr:rowOff>
    </xdr:from>
    <xdr:to>
      <xdr:col>19</xdr:col>
      <xdr:colOff>133350</xdr:colOff>
      <xdr:row>66</xdr:row>
      <xdr:rowOff>39116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2316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105173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39116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2776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133350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9555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100855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73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99568</xdr:rowOff>
    </xdr:from>
    <xdr:to>
      <xdr:col>19</xdr:col>
      <xdr:colOff>184150</xdr:colOff>
      <xdr:row>65</xdr:row>
      <xdr:rowOff>29718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14495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58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159766</xdr:rowOff>
    </xdr:from>
    <xdr:to>
      <xdr:col>15</xdr:col>
      <xdr:colOff>133350</xdr:colOff>
      <xdr:row>66</xdr:row>
      <xdr:rowOff>89916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74693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類似団体と比較して多額となっているのは、人件費で職員数が類似団体より多いことと、物件費における施設の維持管理経費などが多いためと考えられる。</a:t>
          </a:r>
          <a:endParaRPr lang="ja-JP" altLang="ja-JP" sz="1400">
            <a:effectLst/>
          </a:endParaRPr>
        </a:p>
        <a:p>
          <a:r>
            <a:rPr kumimoji="1" lang="ja-JP" altLang="ja-JP" sz="1100">
              <a:solidFill>
                <a:schemeClr val="dk1"/>
              </a:solidFill>
              <a:effectLst/>
              <a:latin typeface="+mn-lt"/>
              <a:ea typeface="+mn-ea"/>
              <a:cs typeface="+mn-cs"/>
            </a:rPr>
            <a:t>　今後においては、第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次神河町行財政改革大綱に沿い、徹底した定員管理と給与の適正化、事務事業の見直しと公共施設総合管理計画に基づく取り組みを通じて削減していく方針である。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16086</xdr:rowOff>
    </xdr:from>
    <xdr:to>
      <xdr:col>23</xdr:col>
      <xdr:colOff>133350</xdr:colOff>
      <xdr:row>83</xdr:row>
      <xdr:rowOff>28716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46436"/>
          <a:ext cx="8382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162744</xdr:rowOff>
    </xdr:from>
    <xdr:to>
      <xdr:col>19</xdr:col>
      <xdr:colOff>133350</xdr:colOff>
      <xdr:row>83</xdr:row>
      <xdr:rowOff>16086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21644"/>
          <a:ext cx="889000" cy="2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156146</xdr:rowOff>
    </xdr:from>
    <xdr:to>
      <xdr:col>15</xdr:col>
      <xdr:colOff>82550</xdr:colOff>
      <xdr:row>82</xdr:row>
      <xdr:rowOff>162744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15046"/>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147641</xdr:rowOff>
    </xdr:from>
    <xdr:to>
      <xdr:col>11</xdr:col>
      <xdr:colOff>31750</xdr:colOff>
      <xdr:row>82</xdr:row>
      <xdr:rowOff>156146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206541"/>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149366</xdr:rowOff>
    </xdr:from>
    <xdr:to>
      <xdr:col>23</xdr:col>
      <xdr:colOff>184150</xdr:colOff>
      <xdr:row>83</xdr:row>
      <xdr:rowOff>79516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20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121443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18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136736</xdr:rowOff>
    </xdr:from>
    <xdr:to>
      <xdr:col>19</xdr:col>
      <xdr:colOff>184150</xdr:colOff>
      <xdr:row>83</xdr:row>
      <xdr:rowOff>66886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1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51663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282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111944</xdr:rowOff>
    </xdr:from>
    <xdr:to>
      <xdr:col>15</xdr:col>
      <xdr:colOff>133350</xdr:colOff>
      <xdr:row>83</xdr:row>
      <xdr:rowOff>42094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7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26871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5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105346</xdr:rowOff>
    </xdr:from>
    <xdr:to>
      <xdr:col>11</xdr:col>
      <xdr:colOff>82550</xdr:colOff>
      <xdr:row>83</xdr:row>
      <xdr:rowOff>35496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6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20273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5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96841</xdr:rowOff>
    </xdr:from>
    <xdr:to>
      <xdr:col>7</xdr:col>
      <xdr:colOff>31750</xdr:colOff>
      <xdr:row>83</xdr:row>
      <xdr:rowOff>26991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11768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4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の職員数を計画的に減らしていくために、新規採用を必要最小限に抑えてきた。その結果、比較的若い年層において極端に少ない年代が生じており、結果的に高齢化の傾向になっている。また管理職の多くが高卒者であることから指数を押し上げる要因になっている。</a:t>
          </a:r>
          <a:endParaRPr lang="ja-JP" altLang="ja-JP" sz="1400">
            <a:effectLst/>
          </a:endParaRPr>
        </a:p>
        <a:p>
          <a:r>
            <a:rPr kumimoji="1" lang="ja-JP" altLang="ja-JP" sz="1100">
              <a:solidFill>
                <a:schemeClr val="dk1"/>
              </a:solidFill>
              <a:effectLst/>
              <a:latin typeface="+mn-lt"/>
              <a:ea typeface="+mn-ea"/>
              <a:cs typeface="+mn-cs"/>
            </a:rPr>
            <a:t>　以上のことにより、類似団体平均より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ポイント上回り、高い水準ではあるが、給与の適正化を図っているため昨年度と</a:t>
          </a:r>
          <a:r>
            <a:rPr kumimoji="1" lang="ja-JP" altLang="en-US" sz="1100">
              <a:solidFill>
                <a:schemeClr val="dk1"/>
              </a:solidFill>
              <a:effectLst/>
              <a:latin typeface="+mn-lt"/>
              <a:ea typeface="+mn-ea"/>
              <a:cs typeface="+mn-cs"/>
            </a:rPr>
            <a:t>同じ値となった。</a:t>
          </a:r>
          <a:r>
            <a:rPr kumimoji="1" lang="ja-JP" altLang="ja-JP" sz="1100">
              <a:solidFill>
                <a:schemeClr val="dk1"/>
              </a:solidFill>
              <a:effectLst/>
              <a:latin typeface="+mn-lt"/>
              <a:ea typeface="+mn-ea"/>
              <a:cs typeface="+mn-cs"/>
            </a:rPr>
            <a:t>今後もより一層の給与の適正化に努め、改善を図る。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86</xdr:row>
      <xdr:rowOff>147562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922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87</xdr:row>
      <xdr:rowOff>56545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922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56545</xdr:rowOff>
    </xdr:from>
    <xdr:to>
      <xdr:col>72</xdr:col>
      <xdr:colOff>203200</xdr:colOff>
      <xdr:row>87</xdr:row>
      <xdr:rowOff>91016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9726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159959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0071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5745</xdr:rowOff>
    </xdr:from>
    <xdr:to>
      <xdr:col>73</xdr:col>
      <xdr:colOff>44450</xdr:colOff>
      <xdr:row>87</xdr:row>
      <xdr:rowOff>107345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92122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109159</xdr:rowOff>
    </xdr:from>
    <xdr:to>
      <xdr:col>64</xdr:col>
      <xdr:colOff>152400</xdr:colOff>
      <xdr:row>88</xdr:row>
      <xdr:rowOff>39309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24086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昨年度に比べ</a:t>
          </a:r>
          <a:r>
            <a:rPr kumimoji="1" lang="en-US" altLang="ja-JP" sz="1100">
              <a:solidFill>
                <a:schemeClr val="dk1"/>
              </a:solidFill>
              <a:effectLst/>
              <a:latin typeface="+mn-lt"/>
              <a:ea typeface="+mn-ea"/>
              <a:cs typeface="+mn-cs"/>
            </a:rPr>
            <a:t>0.23</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し、類似団体平均値との比較においては、</a:t>
          </a:r>
          <a:r>
            <a:rPr kumimoji="1" lang="en-US" altLang="ja-JP" sz="1100">
              <a:solidFill>
                <a:schemeClr val="dk1"/>
              </a:solidFill>
              <a:effectLst/>
              <a:latin typeface="+mn-lt"/>
              <a:ea typeface="+mn-ea"/>
              <a:cs typeface="+mn-cs"/>
            </a:rPr>
            <a:t>0.37</a:t>
          </a:r>
          <a:r>
            <a:rPr kumimoji="1" lang="ja-JP" altLang="ja-JP" sz="1100">
              <a:solidFill>
                <a:schemeClr val="dk1"/>
              </a:solidFill>
              <a:effectLst/>
              <a:latin typeface="+mn-lt"/>
              <a:ea typeface="+mn-ea"/>
              <a:cs typeface="+mn-cs"/>
            </a:rPr>
            <a:t>人多くなっている。現在、地域創生として人口減少対策をはじめ、持続可能なまちづくりに取り組んでいるため、一定の職員数を確保している。</a:t>
          </a:r>
          <a:endParaRPr lang="ja-JP" altLang="ja-JP" sz="1400">
            <a:effectLst/>
          </a:endParaRPr>
        </a:p>
        <a:p>
          <a:r>
            <a:rPr kumimoji="1" lang="ja-JP" altLang="ja-JP" sz="1100">
              <a:solidFill>
                <a:schemeClr val="dk1"/>
              </a:solidFill>
              <a:effectLst/>
              <a:latin typeface="+mn-lt"/>
              <a:ea typeface="+mn-ea"/>
              <a:cs typeface="+mn-cs"/>
            </a:rPr>
            <a:t>　当面する地域創生に全力を上げて取り組んでいくが、定員管理計画に基づき適正な職員数に努めていく。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133858</xdr:rowOff>
    </xdr:from>
    <xdr:to>
      <xdr:col>81</xdr:col>
      <xdr:colOff>44450</xdr:colOff>
      <xdr:row>61</xdr:row>
      <xdr:rowOff>144958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92308"/>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133858</xdr:rowOff>
    </xdr:from>
    <xdr:to>
      <xdr:col>77</xdr:col>
      <xdr:colOff>44450</xdr:colOff>
      <xdr:row>61</xdr:row>
      <xdr:rowOff>159918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9230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155092</xdr:rowOff>
    </xdr:from>
    <xdr:to>
      <xdr:col>72</xdr:col>
      <xdr:colOff>203200</xdr:colOff>
      <xdr:row>61</xdr:row>
      <xdr:rowOff>159918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135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147371</xdr:rowOff>
    </xdr:from>
    <xdr:to>
      <xdr:col>68</xdr:col>
      <xdr:colOff>152400</xdr:colOff>
      <xdr:row>61</xdr:row>
      <xdr:rowOff>155092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05821"/>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94158</xdr:rowOff>
    </xdr:from>
    <xdr:to>
      <xdr:col>81</xdr:col>
      <xdr:colOff>95250</xdr:colOff>
      <xdr:row>62</xdr:row>
      <xdr:rowOff>24308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66235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83058</xdr:rowOff>
    </xdr:from>
    <xdr:to>
      <xdr:col>77</xdr:col>
      <xdr:colOff>95250</xdr:colOff>
      <xdr:row>62</xdr:row>
      <xdr:rowOff>13208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169435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2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109118</xdr:rowOff>
    </xdr:from>
    <xdr:to>
      <xdr:col>73</xdr:col>
      <xdr:colOff>44450</xdr:colOff>
      <xdr:row>62</xdr:row>
      <xdr:rowOff>39268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24045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5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104292</xdr:rowOff>
    </xdr:from>
    <xdr:to>
      <xdr:col>68</xdr:col>
      <xdr:colOff>203200</xdr:colOff>
      <xdr:row>62</xdr:row>
      <xdr:rowOff>34442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19219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4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96571</xdr:rowOff>
    </xdr:from>
    <xdr:to>
      <xdr:col>64</xdr:col>
      <xdr:colOff>152400</xdr:colOff>
      <xdr:row>62</xdr:row>
      <xdr:rowOff>26721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11498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4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地方債の元金</a:t>
          </a:r>
          <a:r>
            <a:rPr kumimoji="1" lang="ja-JP" altLang="ja-JP" sz="1100">
              <a:solidFill>
                <a:schemeClr val="dk1"/>
              </a:solidFill>
              <a:effectLst/>
              <a:latin typeface="+mn-lt"/>
              <a:ea typeface="+mn-ea"/>
              <a:cs typeface="+mn-cs"/>
            </a:rPr>
            <a:t>償還金</a:t>
          </a:r>
          <a:r>
            <a:rPr kumimoji="1" lang="ja-JP" altLang="en-US" sz="1100">
              <a:solidFill>
                <a:schemeClr val="dk1"/>
              </a:solidFill>
              <a:effectLst/>
              <a:latin typeface="+mn-lt"/>
              <a:ea typeface="+mn-ea"/>
              <a:cs typeface="+mn-cs"/>
            </a:rPr>
            <a:t>が増加し</a:t>
          </a:r>
          <a:r>
            <a:rPr kumimoji="1" lang="ja-JP" altLang="ja-JP" sz="1100">
              <a:solidFill>
                <a:schemeClr val="dk1"/>
              </a:solidFill>
              <a:effectLst/>
              <a:latin typeface="+mn-lt"/>
              <a:ea typeface="+mn-ea"/>
              <a:cs typeface="+mn-cs"/>
            </a:rPr>
            <a:t>ているが、標準財政規模が増加したため、比率は昨年度に比べ</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ポイント減少している。類似団体平均値との比較では</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さらに、近年の大規模事業に伴う起債発行により、今後比率の上昇が見込まれる。今後においては、投資的事業の計画的実施による新規発行債の抑制や、繰上償還の財源確保に努め比率の改善を図る。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43</xdr:row>
      <xdr:rowOff>171087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61100"/>
          <a:ext cx="0" cy="128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143164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1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171087</xdr:rowOff>
    </xdr:from>
    <xdr:to>
      <xdr:col>81</xdr:col>
      <xdr:colOff>133350</xdr:colOff>
      <xdr:row>43</xdr:row>
      <xdr:rowOff>171087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54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128815</xdr:rowOff>
    </xdr:from>
    <xdr:to>
      <xdr:col>81</xdr:col>
      <xdr:colOff>44450</xdr:colOff>
      <xdr:row>43</xdr:row>
      <xdr:rowOff>88356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329715"/>
          <a:ext cx="8382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127199</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88356</xdr:rowOff>
    </xdr:from>
    <xdr:to>
      <xdr:col>77</xdr:col>
      <xdr:colOff>44450</xdr:colOff>
      <xdr:row>44</xdr:row>
      <xdr:rowOff>13426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46070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13426</xdr:rowOff>
    </xdr:from>
    <xdr:to>
      <xdr:col>72</xdr:col>
      <xdr:colOff>203200</xdr:colOff>
      <xdr:row>44</xdr:row>
      <xdr:rowOff>47897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55722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27215</xdr:rowOff>
    </xdr:from>
    <xdr:to>
      <xdr:col>68</xdr:col>
      <xdr:colOff>152400</xdr:colOff>
      <xdr:row>44</xdr:row>
      <xdr:rowOff>47897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57101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103777</xdr:rowOff>
    </xdr:from>
    <xdr:to>
      <xdr:col>64</xdr:col>
      <xdr:colOff>152400</xdr:colOff>
      <xdr:row>41</xdr:row>
      <xdr:rowOff>33927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44104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78015</xdr:rowOff>
    </xdr:from>
    <xdr:to>
      <xdr:col>81</xdr:col>
      <xdr:colOff>95250</xdr:colOff>
      <xdr:row>43</xdr:row>
      <xdr:rowOff>8165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50092</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37556</xdr:rowOff>
    </xdr:from>
    <xdr:to>
      <xdr:col>77</xdr:col>
      <xdr:colOff>95250</xdr:colOff>
      <xdr:row>43</xdr:row>
      <xdr:rowOff>139156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123933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49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134076</xdr:rowOff>
    </xdr:from>
    <xdr:to>
      <xdr:col>73</xdr:col>
      <xdr:colOff>44450</xdr:colOff>
      <xdr:row>44</xdr:row>
      <xdr:rowOff>64226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50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49003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59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168547</xdr:rowOff>
    </xdr:from>
    <xdr:to>
      <xdr:col>68</xdr:col>
      <xdr:colOff>203200</xdr:colOff>
      <xdr:row>44</xdr:row>
      <xdr:rowOff>98697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5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83474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62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147865</xdr:rowOff>
    </xdr:from>
    <xdr:to>
      <xdr:col>64</xdr:col>
      <xdr:colOff>152400</xdr:colOff>
      <xdr:row>44</xdr:row>
      <xdr:rowOff>78015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62792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将来負担額は、普通会計債の</a:t>
          </a:r>
          <a:r>
            <a:rPr kumimoji="1" lang="ja-JP" altLang="en-US" sz="1100">
              <a:solidFill>
                <a:schemeClr val="dk1"/>
              </a:solidFill>
              <a:effectLst/>
              <a:latin typeface="+mn-lt"/>
              <a:ea typeface="+mn-ea"/>
              <a:cs typeface="+mn-cs"/>
            </a:rPr>
            <a:t>残高の減少</a:t>
          </a:r>
          <a:r>
            <a:rPr kumimoji="1" lang="ja-JP" altLang="ja-JP" sz="1100">
              <a:solidFill>
                <a:schemeClr val="dk1"/>
              </a:solidFill>
              <a:effectLst/>
              <a:latin typeface="+mn-lt"/>
              <a:ea typeface="+mn-ea"/>
              <a:cs typeface="+mn-cs"/>
            </a:rPr>
            <a:t>、債務負担行為に基づく支出予定額・公営企業再等繰入見込額等の減少、</a:t>
          </a:r>
          <a:r>
            <a:rPr kumimoji="1" lang="ja-JP" altLang="en-US" sz="1100">
              <a:solidFill>
                <a:schemeClr val="dk1"/>
              </a:solidFill>
              <a:effectLst/>
              <a:latin typeface="+mn-lt"/>
              <a:ea typeface="+mn-ea"/>
              <a:cs typeface="+mn-cs"/>
            </a:rPr>
            <a:t>充当可能基金の増加</a:t>
          </a:r>
          <a:r>
            <a:rPr kumimoji="1" lang="ja-JP" altLang="ja-JP" sz="1100">
              <a:solidFill>
                <a:schemeClr val="dk1"/>
              </a:solidFill>
              <a:effectLst/>
              <a:latin typeface="+mn-lt"/>
              <a:ea typeface="+mn-ea"/>
              <a:cs typeface="+mn-cs"/>
            </a:rPr>
            <a:t>により、昨年度に比べ比率が</a:t>
          </a:r>
          <a:r>
            <a:rPr kumimoji="1" lang="en-US" altLang="ja-JP" sz="1100">
              <a:solidFill>
                <a:schemeClr val="dk1"/>
              </a:solidFill>
              <a:effectLst/>
              <a:latin typeface="+mn-lt"/>
              <a:ea typeface="+mn-ea"/>
              <a:cs typeface="+mn-cs"/>
            </a:rPr>
            <a:t>36.6</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今後においては、第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次神河町行財政改革大綱及び公共施設総合管理計画に沿い、新規発行債の抑制・縮小に努め、将来負担額の抑制を行い比率の改善を図る。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165463</xdr:rowOff>
    </xdr:from>
    <xdr:to>
      <xdr:col>81</xdr:col>
      <xdr:colOff>44450</xdr:colOff>
      <xdr:row>18</xdr:row>
      <xdr:rowOff>71664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2737213"/>
          <a:ext cx="838200" cy="4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129376</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186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71664</xdr:rowOff>
    </xdr:from>
    <xdr:to>
      <xdr:col>77</xdr:col>
      <xdr:colOff>44450</xdr:colOff>
      <xdr:row>18</xdr:row>
      <xdr:rowOff>100390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157764"/>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46627</xdr:rowOff>
    </xdr:from>
    <xdr:to>
      <xdr:col>72</xdr:col>
      <xdr:colOff>203200</xdr:colOff>
      <xdr:row>18</xdr:row>
      <xdr:rowOff>100390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4401800" y="296127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69185</xdr:rowOff>
    </xdr:from>
    <xdr:to>
      <xdr:col>73</xdr:col>
      <xdr:colOff>44450</xdr:colOff>
      <xdr:row>13</xdr:row>
      <xdr:rowOff>170785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77893</xdr:rowOff>
    </xdr:from>
    <xdr:to>
      <xdr:col>68</xdr:col>
      <xdr:colOff>152400</xdr:colOff>
      <xdr:row>17</xdr:row>
      <xdr:rowOff>46627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a:off x="13512800" y="2821093"/>
          <a:ext cx="889000" cy="1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114663</xdr:rowOff>
    </xdr:from>
    <xdr:to>
      <xdr:col>81</xdr:col>
      <xdr:colOff>95250</xdr:colOff>
      <xdr:row>16</xdr:row>
      <xdr:rowOff>44813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86740</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65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20864</xdr:rowOff>
    </xdr:from>
    <xdr:to>
      <xdr:col>77</xdr:col>
      <xdr:colOff>95250</xdr:colOff>
      <xdr:row>18</xdr:row>
      <xdr:rowOff>122464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10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107241</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193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49590</xdr:rowOff>
    </xdr:from>
    <xdr:to>
      <xdr:col>73</xdr:col>
      <xdr:colOff>44450</xdr:colOff>
      <xdr:row>18</xdr:row>
      <xdr:rowOff>151190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13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135967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2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167277</xdr:rowOff>
    </xdr:from>
    <xdr:to>
      <xdr:col>68</xdr:col>
      <xdr:colOff>203200</xdr:colOff>
      <xdr:row>17</xdr:row>
      <xdr:rowOff>97427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29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82204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299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27093</xdr:rowOff>
    </xdr:from>
    <xdr:to>
      <xdr:col>64</xdr:col>
      <xdr:colOff>152400</xdr:colOff>
      <xdr:row>16</xdr:row>
      <xdr:rowOff>128693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113470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285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6" name="テキスト ボックス 475">
          <a:extLst>
            <a:ext uri="{FF2B5EF4-FFF2-40B4-BE49-F238E27FC236}">
              <a16:creationId xmlns:a16="http://schemas.microsoft.com/office/drawing/2014/main" id="{44ADCA44-3D9F-4E0F-9D2B-5F1C079CA4AF}"/>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10,884
10,811
202.23
9,116,071
8,913,123
176,803
5,449,128
13,251,268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低い水準となっているが、今後においても定員適正化計画に掲げた取組により改善を図っていく。具体的には、各種手当の総点検等による給与の適正化と新規採用の抑制による職員数の減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」の削減を行い、人件費の削減に努める。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129286</xdr:rowOff>
    </xdr:from>
    <xdr:to>
      <xdr:col>24</xdr:col>
      <xdr:colOff>25400</xdr:colOff>
      <xdr:row>34</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7871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169435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82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156718</xdr:rowOff>
    </xdr:from>
    <xdr:to>
      <xdr:col>19</xdr:col>
      <xdr:colOff>187325</xdr:colOff>
      <xdr:row>34</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145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129286</xdr:rowOff>
    </xdr:from>
    <xdr:to>
      <xdr:col>15</xdr:col>
      <xdr:colOff>98425</xdr:colOff>
      <xdr:row>33</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7871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129286</xdr:rowOff>
    </xdr:from>
    <xdr:to>
      <xdr:col>11</xdr:col>
      <xdr:colOff>9525</xdr:colOff>
      <xdr:row>33</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7871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78486</xdr:rowOff>
    </xdr:from>
    <xdr:to>
      <xdr:col>24</xdr:col>
      <xdr:colOff>76200</xdr:colOff>
      <xdr:row>34</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95013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8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137922</xdr:rowOff>
    </xdr:from>
    <xdr:to>
      <xdr:col>20</xdr:col>
      <xdr:colOff>38100</xdr:colOff>
      <xdr:row>34</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78249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6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105918</xdr:rowOff>
    </xdr:from>
    <xdr:to>
      <xdr:col>15</xdr:col>
      <xdr:colOff>149225</xdr:colOff>
      <xdr:row>34</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46245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3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78486</xdr:rowOff>
    </xdr:from>
    <xdr:to>
      <xdr:col>11</xdr:col>
      <xdr:colOff>60325</xdr:colOff>
      <xdr:row>34</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18813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0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96774</xdr:rowOff>
    </xdr:from>
    <xdr:to>
      <xdr:col>6</xdr:col>
      <xdr:colOff>171450</xdr:colOff>
      <xdr:row>34</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37101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類似団体平均値より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水準となって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、依然として電算システム経費、地域創生経費や各施設の維持管理経費等が増加傾向にある。今後は、第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次神河町行財政改革大綱に掲げた経費削減に向けての事務事業のさらなる見直し、重複する施設の管理の見直しなどの取り組みにより、物件費全体の縮減に努める。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37193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08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18</xdr:row>
      <xdr:rowOff>50800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08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83656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156936</xdr:rowOff>
    </xdr:from>
    <xdr:to>
      <xdr:col>73</xdr:col>
      <xdr:colOff>180975</xdr:colOff>
      <xdr:row>18</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71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156936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409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106136</xdr:rowOff>
    </xdr:from>
    <xdr:to>
      <xdr:col>69</xdr:col>
      <xdr:colOff>142875</xdr:colOff>
      <xdr:row>18</xdr:row>
      <xdr:rowOff>36286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46463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87284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類似団体平均値より</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ポイント低い水準となっているが、</a:t>
          </a:r>
          <a:r>
            <a:rPr kumimoji="1" lang="ja-JP" altLang="en-US" sz="1100">
              <a:solidFill>
                <a:schemeClr val="dk1"/>
              </a:solidFill>
              <a:effectLst/>
              <a:latin typeface="+mn-lt"/>
              <a:ea typeface="+mn-ea"/>
              <a:cs typeface="+mn-cs"/>
            </a:rPr>
            <a:t>障害者自立支援給付費</a:t>
          </a:r>
          <a:r>
            <a:rPr kumimoji="1" lang="ja-JP" altLang="ja-JP" sz="1100">
              <a:solidFill>
                <a:schemeClr val="dk1"/>
              </a:solidFill>
              <a:effectLst/>
              <a:latin typeface="+mn-lt"/>
              <a:ea typeface="+mn-ea"/>
              <a:cs typeface="+mn-cs"/>
            </a:rPr>
            <a:t>及び老人福祉費（老人措置費）に係る経費が増加傾向となっている。</a:t>
          </a:r>
          <a:endParaRPr lang="ja-JP" altLang="ja-JP" sz="1400">
            <a:effectLst/>
          </a:endParaRPr>
        </a:p>
        <a:p>
          <a:r>
            <a:rPr kumimoji="1" lang="ja-JP" altLang="ja-JP" sz="1100">
              <a:solidFill>
                <a:schemeClr val="dk1"/>
              </a:solidFill>
              <a:effectLst/>
              <a:latin typeface="+mn-lt"/>
              <a:ea typeface="+mn-ea"/>
              <a:cs typeface="+mn-cs"/>
            </a:rPr>
            <a:t>　さらに、高齢化率も高く将来の扶助費の増加が懸念される。</a:t>
          </a:r>
          <a:endParaRPr lang="ja-JP" altLang="ja-JP" sz="1400">
            <a:effectLst/>
          </a:endParaRPr>
        </a:p>
        <a:p>
          <a:r>
            <a:rPr kumimoji="1" lang="ja-JP" altLang="ja-JP" sz="1100">
              <a:solidFill>
                <a:schemeClr val="dk1"/>
              </a:solidFill>
              <a:effectLst/>
              <a:latin typeface="+mn-lt"/>
              <a:ea typeface="+mn-ea"/>
              <a:cs typeface="+mn-cs"/>
            </a:rPr>
            <a:t>　今後においては、第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次神河町行財政改革大綱の確実な実行により、財源を確保していく必要がある。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626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639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70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101600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67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その他に係る経常収支比率は繰出金であり、類似団体平均値より</a:t>
          </a:r>
          <a:r>
            <a:rPr kumimoji="1" lang="en-US" altLang="ja-JP" sz="1100" b="0" i="0" u="none" strike="noStrike" kern="0" cap="none" spc="0" normalizeH="0" baseline="0" noProof="0">
              <a:ln>
                <a:noFill/>
              </a:ln>
              <a:solidFill>
                <a:prstClr val="black"/>
              </a:solidFill>
              <a:effectLst/>
              <a:uLnTx/>
              <a:uFillTx/>
              <a:latin typeface="+mn-lt"/>
              <a:ea typeface="+mn-ea"/>
              <a:cs typeface="+mn-cs"/>
            </a:rPr>
            <a:t>4.5</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ポイント低い水準となっている。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今後、介護保険事業や後期高齢者医療事業の繰出金が増加してくものと推測される。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142240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690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56</xdr:row>
      <xdr:rowOff>142240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72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119380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12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111760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特に一部事務組合（ごみ・し尿処理施設）への負担金と企業会計（病院・上下水道）への補助金が大きく、類似団体平均値を</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ポイントも上回る要因になっている。今後においては、補助金の適正化と整理統合などの取り組みにより、補助金全体の縮減を図っていく。</a:t>
          </a:r>
          <a:endParaRPr lang="ja-JP" altLang="ja-JP" sz="1400">
            <a:effectLst/>
          </a:endParaRPr>
        </a:p>
        <a:p>
          <a:r>
            <a:rPr kumimoji="1" lang="ja-JP" altLang="ja-JP" sz="1100">
              <a:solidFill>
                <a:schemeClr val="dk1"/>
              </a:solidFill>
              <a:effectLst/>
              <a:latin typeface="+mn-lt"/>
              <a:ea typeface="+mn-ea"/>
              <a:cs typeface="+mn-cs"/>
            </a:rPr>
            <a:t>　また、企業会計については、経営戦略や企業債発行時に作成する「収支計画」等に基づき、経営の安定化に努めることにより普通会計の負担を軽減していくように努める。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42584"/>
          <a:ext cx="0" cy="84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28702</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715252"/>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44704</xdr:rowOff>
    </xdr:from>
    <xdr:to>
      <xdr:col>78</xdr:col>
      <xdr:colOff>69850</xdr:colOff>
      <xdr:row>40</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9027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46482</xdr:rowOff>
    </xdr:from>
    <xdr:to>
      <xdr:col>78</xdr:col>
      <xdr:colOff>120650</xdr:colOff>
      <xdr:row>37</xdr:row>
      <xdr:rowOff>148082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158259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94996</xdr:rowOff>
    </xdr:from>
    <xdr:to>
      <xdr:col>73</xdr:col>
      <xdr:colOff>180975</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952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55626</xdr:rowOff>
    </xdr:from>
    <xdr:to>
      <xdr:col>74</xdr:col>
      <xdr:colOff>31750</xdr:colOff>
      <xdr:row>37</xdr:row>
      <xdr:rowOff>157226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167403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85852</xdr:rowOff>
    </xdr:from>
    <xdr:to>
      <xdr:col>69</xdr:col>
      <xdr:colOff>92075</xdr:colOff>
      <xdr:row>40</xdr:row>
      <xdr:rowOff>104140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9438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23622</xdr:rowOff>
    </xdr:from>
    <xdr:to>
      <xdr:col>69</xdr:col>
      <xdr:colOff>142875</xdr:colOff>
      <xdr:row>37</xdr:row>
      <xdr:rowOff>125222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135399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149352</xdr:rowOff>
    </xdr:from>
    <xdr:to>
      <xdr:col>82</xdr:col>
      <xdr:colOff>158750</xdr:colOff>
      <xdr:row>39</xdr:row>
      <xdr:rowOff>79502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57929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7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165354</xdr:rowOff>
    </xdr:from>
    <xdr:to>
      <xdr:col>78</xdr:col>
      <xdr:colOff>120650</xdr:colOff>
      <xdr:row>40</xdr:row>
      <xdr:rowOff>95504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80281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93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44196</xdr:rowOff>
    </xdr:from>
    <xdr:to>
      <xdr:col>74</xdr:col>
      <xdr:colOff>31750</xdr:colOff>
      <xdr:row>40</xdr:row>
      <xdr:rowOff>145796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130573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98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53340</xdr:rowOff>
    </xdr:from>
    <xdr:to>
      <xdr:col>69</xdr:col>
      <xdr:colOff>142875</xdr:colOff>
      <xdr:row>40</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139717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35052</xdr:rowOff>
    </xdr:from>
    <xdr:to>
      <xdr:col>65</xdr:col>
      <xdr:colOff>53975</xdr:colOff>
      <xdr:row>40</xdr:row>
      <xdr:rowOff>136652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121429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徐々にではあるが公債費にかかる経常収支比率は減少してきているが、類似団体平均値を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ポイント上回っている。さらに、近年の大規模事業に伴う起債発行により、比率の上昇が見込まれる。</a:t>
          </a:r>
          <a:endParaRPr lang="ja-JP" altLang="ja-JP" sz="1400">
            <a:effectLst/>
          </a:endParaRPr>
        </a:p>
        <a:p>
          <a:r>
            <a:rPr kumimoji="1" lang="ja-JP" altLang="ja-JP" sz="1100">
              <a:solidFill>
                <a:schemeClr val="dk1"/>
              </a:solidFill>
              <a:effectLst/>
              <a:latin typeface="+mn-lt"/>
              <a:ea typeface="+mn-ea"/>
              <a:cs typeface="+mn-cs"/>
            </a:rPr>
            <a:t>　今後は、新規発行債の抑制に努め、公債費に係る経常収支比率を現在の類似団体平均値の水準へ近づける。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78</xdr:row>
      <xdr:rowOff>17272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583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17272</xdr:rowOff>
    </xdr:from>
    <xdr:to>
      <xdr:col>19</xdr:col>
      <xdr:colOff>187325</xdr:colOff>
      <xdr:row>78</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903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90424</xdr:rowOff>
    </xdr:from>
    <xdr:to>
      <xdr:col>15</xdr:col>
      <xdr:colOff>98425</xdr:colOff>
      <xdr:row>78</xdr:row>
      <xdr:rowOff>90424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463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126255</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90424</xdr:rowOff>
    </xdr:from>
    <xdr:to>
      <xdr:col>11</xdr:col>
      <xdr:colOff>9525</xdr:colOff>
      <xdr:row>78</xdr:row>
      <xdr:rowOff>90424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463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39624</xdr:rowOff>
    </xdr:from>
    <xdr:to>
      <xdr:col>15</xdr:col>
      <xdr:colOff>149225</xdr:colOff>
      <xdr:row>78</xdr:row>
      <xdr:rowOff>141224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126001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39624</xdr:rowOff>
    </xdr:from>
    <xdr:to>
      <xdr:col>11</xdr:col>
      <xdr:colOff>60325</xdr:colOff>
      <xdr:row>78</xdr:row>
      <xdr:rowOff>141224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公債費以外の合計での比較では、類似団体平均値より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ポイント上回っており、特にその中でも「補助費等」の比率が大きい。</a:t>
          </a:r>
          <a:endParaRPr lang="ja-JP" altLang="ja-JP" sz="1400">
            <a:effectLst/>
          </a:endParaRPr>
        </a:p>
        <a:p>
          <a:r>
            <a:rPr kumimoji="1" lang="ja-JP" altLang="ja-JP" sz="1100">
              <a:solidFill>
                <a:schemeClr val="dk1"/>
              </a:solidFill>
              <a:effectLst/>
              <a:latin typeface="+mn-lt"/>
              <a:ea typeface="+mn-ea"/>
              <a:cs typeface="+mn-cs"/>
            </a:rPr>
            <a:t>　公債費を除く歳出全体において、第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次神河町行財政改革大綱、公共施設等総合管理計画に沿い、経常経費削減を行うこととしている。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8889</xdr:rowOff>
    </xdr:from>
    <xdr:to>
      <xdr:col>82</xdr:col>
      <xdr:colOff>107950</xdr:colOff>
      <xdr:row>78</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210539"/>
          <a:ext cx="8382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143527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79</xdr:row>
      <xdr:rowOff>8889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4315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119380</xdr:rowOff>
    </xdr:from>
    <xdr:to>
      <xdr:col>73</xdr:col>
      <xdr:colOff>180975</xdr:colOff>
      <xdr:row>79</xdr:row>
      <xdr:rowOff>8889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4924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157497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54611</xdr:rowOff>
    </xdr:from>
    <xdr:to>
      <xdr:col>69</xdr:col>
      <xdr:colOff>92075</xdr:colOff>
      <xdr:row>78</xdr:row>
      <xdr:rowOff>119380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4277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96538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146066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129539</xdr:rowOff>
    </xdr:from>
    <xdr:to>
      <xdr:col>74</xdr:col>
      <xdr:colOff>31750</xdr:colOff>
      <xdr:row>79</xdr:row>
      <xdr:rowOff>59689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68580</xdr:rowOff>
    </xdr:from>
    <xdr:to>
      <xdr:col>69</xdr:col>
      <xdr:colOff>142875</xdr:colOff>
      <xdr:row>78</xdr:row>
      <xdr:rowOff>170180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154957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3811</xdr:rowOff>
    </xdr:from>
    <xdr:to>
      <xdr:col>65</xdr:col>
      <xdr:colOff>53975</xdr:colOff>
      <xdr:row>78</xdr:row>
      <xdr:rowOff>105411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90188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146997</xdr:rowOff>
    </xdr:from>
    <xdr:to>
      <xdr:col>29</xdr:col>
      <xdr:colOff>127000</xdr:colOff>
      <xdr:row>17</xdr:row>
      <xdr:rowOff>163012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09272"/>
          <a:ext cx="647700" cy="1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147789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10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122720</xdr:rowOff>
    </xdr:from>
    <xdr:to>
      <xdr:col>26</xdr:col>
      <xdr:colOff>50800</xdr:colOff>
      <xdr:row>17</xdr:row>
      <xdr:rowOff>146997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84995"/>
          <a:ext cx="698500" cy="2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122720</xdr:rowOff>
    </xdr:from>
    <xdr:to>
      <xdr:col>22</xdr:col>
      <xdr:colOff>114300</xdr:colOff>
      <xdr:row>17</xdr:row>
      <xdr:rowOff>160805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84995"/>
          <a:ext cx="698500" cy="3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160805</xdr:rowOff>
    </xdr:from>
    <xdr:to>
      <xdr:col>18</xdr:col>
      <xdr:colOff>177800</xdr:colOff>
      <xdr:row>18</xdr:row>
      <xdr:rowOff>11855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23080"/>
          <a:ext cx="698500" cy="22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112212</xdr:rowOff>
    </xdr:from>
    <xdr:to>
      <xdr:col>29</xdr:col>
      <xdr:colOff>177800</xdr:colOff>
      <xdr:row>18</xdr:row>
      <xdr:rowOff>42362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7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128739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1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96197</xdr:rowOff>
    </xdr:from>
    <xdr:to>
      <xdr:col>26</xdr:col>
      <xdr:colOff>101600</xdr:colOff>
      <xdr:row>18</xdr:row>
      <xdr:rowOff>26347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58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36524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2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71920</xdr:rowOff>
    </xdr:from>
    <xdr:to>
      <xdr:col>22</xdr:col>
      <xdr:colOff>165100</xdr:colOff>
      <xdr:row>18</xdr:row>
      <xdr:rowOff>2070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34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12247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0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110005</xdr:rowOff>
    </xdr:from>
    <xdr:to>
      <xdr:col>19</xdr:col>
      <xdr:colOff>38100</xdr:colOff>
      <xdr:row>18</xdr:row>
      <xdr:rowOff>40155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72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50332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4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132505</xdr:rowOff>
    </xdr:from>
    <xdr:to>
      <xdr:col>15</xdr:col>
      <xdr:colOff>101600</xdr:colOff>
      <xdr:row>18</xdr:row>
      <xdr:rowOff>62655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9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72832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6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267508</xdr:rowOff>
    </xdr:from>
    <xdr:to>
      <xdr:col>29</xdr:col>
      <xdr:colOff>127000</xdr:colOff>
      <xdr:row>34</xdr:row>
      <xdr:rowOff>314142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534958"/>
          <a:ext cx="647700" cy="46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171185</xdr:rowOff>
    </xdr:from>
    <xdr:to>
      <xdr:col>26</xdr:col>
      <xdr:colOff>50800</xdr:colOff>
      <xdr:row>34</xdr:row>
      <xdr:rowOff>267508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438635"/>
          <a:ext cx="698500" cy="96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336803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4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88709</xdr:rowOff>
    </xdr:from>
    <xdr:to>
      <xdr:col>22</xdr:col>
      <xdr:colOff>114300</xdr:colOff>
      <xdr:row>34</xdr:row>
      <xdr:rowOff>171185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356159"/>
          <a:ext cx="698500" cy="8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5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88709</xdr:rowOff>
    </xdr:from>
    <xdr:to>
      <xdr:col>18</xdr:col>
      <xdr:colOff>177800</xdr:colOff>
      <xdr:row>34</xdr:row>
      <xdr:rowOff>92139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356159"/>
          <a:ext cx="698500" cy="3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20322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7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6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263342</xdr:rowOff>
    </xdr:from>
    <xdr:to>
      <xdr:col>29</xdr:col>
      <xdr:colOff>177800</xdr:colOff>
      <xdr:row>35</xdr:row>
      <xdr:rowOff>22042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530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108419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7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216707</xdr:rowOff>
    </xdr:from>
    <xdr:to>
      <xdr:col>26</xdr:col>
      <xdr:colOff>101600</xdr:colOff>
      <xdr:row>34</xdr:row>
      <xdr:rowOff>318308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48415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328484</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5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120385</xdr:rowOff>
    </xdr:from>
    <xdr:to>
      <xdr:col>22</xdr:col>
      <xdr:colOff>165100</xdr:colOff>
      <xdr:row>34</xdr:row>
      <xdr:rowOff>221985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387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232162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15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37909</xdr:rowOff>
    </xdr:from>
    <xdr:to>
      <xdr:col>19</xdr:col>
      <xdr:colOff>38100</xdr:colOff>
      <xdr:row>34</xdr:row>
      <xdr:rowOff>139509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305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149686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07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41339</xdr:rowOff>
    </xdr:from>
    <xdr:to>
      <xdr:col>15</xdr:col>
      <xdr:colOff>101600</xdr:colOff>
      <xdr:row>34</xdr:row>
      <xdr:rowOff>142939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308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153116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07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10,884
10,811
202.23
9,116,071
8,913,123
176,803
5,449,128
13,251,268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96499</xdr:rowOff>
    </xdr:from>
    <xdr:to>
      <xdr:col>24</xdr:col>
      <xdr:colOff>63500</xdr:colOff>
      <xdr:row>35</xdr:row>
      <xdr:rowOff>97459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097249"/>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96499</xdr:rowOff>
    </xdr:from>
    <xdr:to>
      <xdr:col>19</xdr:col>
      <xdr:colOff>177800</xdr:colOff>
      <xdr:row>35</xdr:row>
      <xdr:rowOff>166743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97249"/>
          <a:ext cx="889000" cy="7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166743</xdr:rowOff>
    </xdr:from>
    <xdr:to>
      <xdr:col>15</xdr:col>
      <xdr:colOff>50800</xdr:colOff>
      <xdr:row>36</xdr:row>
      <xdr:rowOff>8013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67493"/>
          <a:ext cx="889000" cy="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169130</xdr:rowOff>
    </xdr:from>
    <xdr:to>
      <xdr:col>10</xdr:col>
      <xdr:colOff>114300</xdr:colOff>
      <xdr:row>36</xdr:row>
      <xdr:rowOff>8013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169880"/>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46659</xdr:rowOff>
    </xdr:from>
    <xdr:to>
      <xdr:col>24</xdr:col>
      <xdr:colOff>114300</xdr:colOff>
      <xdr:row>35</xdr:row>
      <xdr:rowOff>148259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4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69536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9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45699</xdr:rowOff>
    </xdr:from>
    <xdr:to>
      <xdr:col>20</xdr:col>
      <xdr:colOff>38100</xdr:colOff>
      <xdr:row>35</xdr:row>
      <xdr:rowOff>147299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163826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2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115943</xdr:rowOff>
    </xdr:from>
    <xdr:to>
      <xdr:col>15</xdr:col>
      <xdr:colOff>101600</xdr:colOff>
      <xdr:row>36</xdr:row>
      <xdr:rowOff>46093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62620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9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128663</xdr:rowOff>
    </xdr:from>
    <xdr:to>
      <xdr:col>10</xdr:col>
      <xdr:colOff>165100</xdr:colOff>
      <xdr:row>36</xdr:row>
      <xdr:rowOff>58813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75340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0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118330</xdr:rowOff>
    </xdr:from>
    <xdr:to>
      <xdr:col>6</xdr:col>
      <xdr:colOff>38100</xdr:colOff>
      <xdr:row>36</xdr:row>
      <xdr:rowOff>48480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65007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9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70175</xdr:rowOff>
    </xdr:from>
    <xdr:to>
      <xdr:col>24</xdr:col>
      <xdr:colOff>63500</xdr:colOff>
      <xdr:row>55</xdr:row>
      <xdr:rowOff>108793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99925"/>
          <a:ext cx="838200" cy="3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49144</xdr:rowOff>
    </xdr:from>
    <xdr:to>
      <xdr:col>19</xdr:col>
      <xdr:colOff>177800</xdr:colOff>
      <xdr:row>55</xdr:row>
      <xdr:rowOff>108793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478894"/>
          <a:ext cx="889000" cy="5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42073</xdr:rowOff>
    </xdr:from>
    <xdr:to>
      <xdr:col>15</xdr:col>
      <xdr:colOff>50800</xdr:colOff>
      <xdr:row>55</xdr:row>
      <xdr:rowOff>49144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471823"/>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42073</xdr:rowOff>
    </xdr:from>
    <xdr:to>
      <xdr:col>10</xdr:col>
      <xdr:colOff>114300</xdr:colOff>
      <xdr:row>55</xdr:row>
      <xdr:rowOff>72537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471823"/>
          <a:ext cx="889000" cy="3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19375</xdr:rowOff>
    </xdr:from>
    <xdr:to>
      <xdr:col>24</xdr:col>
      <xdr:colOff>114300</xdr:colOff>
      <xdr:row>55</xdr:row>
      <xdr:rowOff>120975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4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42252</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00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57993</xdr:rowOff>
    </xdr:from>
    <xdr:to>
      <xdr:col>20</xdr:col>
      <xdr:colOff>38100</xdr:colOff>
      <xdr:row>55</xdr:row>
      <xdr:rowOff>159593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4670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62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169794</xdr:rowOff>
    </xdr:from>
    <xdr:to>
      <xdr:col>15</xdr:col>
      <xdr:colOff>101600</xdr:colOff>
      <xdr:row>55</xdr:row>
      <xdr:rowOff>99944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2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116471</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0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162723</xdr:rowOff>
    </xdr:from>
    <xdr:to>
      <xdr:col>10</xdr:col>
      <xdr:colOff>165100</xdr:colOff>
      <xdr:row>55</xdr:row>
      <xdr:rowOff>92873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2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109400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19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21737</xdr:rowOff>
    </xdr:from>
    <xdr:to>
      <xdr:col>6</xdr:col>
      <xdr:colOff>38100</xdr:colOff>
      <xdr:row>55</xdr:row>
      <xdr:rowOff>123337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5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139864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26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19723</xdr:rowOff>
    </xdr:from>
    <xdr:to>
      <xdr:col>24</xdr:col>
      <xdr:colOff>63500</xdr:colOff>
      <xdr:row>79</xdr:row>
      <xdr:rowOff>22352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564273"/>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98519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2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9170</xdr:rowOff>
    </xdr:from>
    <xdr:to>
      <xdr:col>19</xdr:col>
      <xdr:colOff>177800</xdr:colOff>
      <xdr:row>79</xdr:row>
      <xdr:rowOff>19723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553720"/>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9170</xdr:rowOff>
    </xdr:from>
    <xdr:to>
      <xdr:col>15</xdr:col>
      <xdr:colOff>50800</xdr:colOff>
      <xdr:row>79</xdr:row>
      <xdr:rowOff>33440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553720"/>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20713</xdr:rowOff>
    </xdr:from>
    <xdr:to>
      <xdr:col>10</xdr:col>
      <xdr:colOff>114300</xdr:colOff>
      <xdr:row>79</xdr:row>
      <xdr:rowOff>33440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565263"/>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89488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143002</xdr:rowOff>
    </xdr:from>
    <xdr:to>
      <xdr:col>24</xdr:col>
      <xdr:colOff>114300</xdr:colOff>
      <xdr:row>79</xdr:row>
      <xdr:rowOff>73152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5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57929</xdr:rowOff>
    </xdr:from>
    <xdr:ext cx="378565"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431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140373</xdr:rowOff>
    </xdr:from>
    <xdr:to>
      <xdr:col>20</xdr:col>
      <xdr:colOff>38100</xdr:colOff>
      <xdr:row>79</xdr:row>
      <xdr:rowOff>70523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5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61650</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8017" y="13606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129820</xdr:rowOff>
    </xdr:from>
    <xdr:to>
      <xdr:col>15</xdr:col>
      <xdr:colOff>101600</xdr:colOff>
      <xdr:row>79</xdr:row>
      <xdr:rowOff>59970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5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51097</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9017" y="13595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154090</xdr:rowOff>
    </xdr:from>
    <xdr:to>
      <xdr:col>10</xdr:col>
      <xdr:colOff>165100</xdr:colOff>
      <xdr:row>79</xdr:row>
      <xdr:rowOff>84240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5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75367</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30017" y="1361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141363</xdr:rowOff>
    </xdr:from>
    <xdr:to>
      <xdr:col>6</xdr:col>
      <xdr:colOff>38100</xdr:colOff>
      <xdr:row>79</xdr:row>
      <xdr:rowOff>71513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5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62640</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941017" y="13607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72906</xdr:rowOff>
    </xdr:from>
    <xdr:to>
      <xdr:col>24</xdr:col>
      <xdr:colOff>63500</xdr:colOff>
      <xdr:row>97</xdr:row>
      <xdr:rowOff>16887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60656"/>
          <a:ext cx="838200" cy="28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18291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13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16887</xdr:rowOff>
    </xdr:from>
    <xdr:to>
      <xdr:col>19</xdr:col>
      <xdr:colOff>177800</xdr:colOff>
      <xdr:row>97</xdr:row>
      <xdr:rowOff>34054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47537"/>
          <a:ext cx="889000" cy="1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7590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34054</xdr:rowOff>
    </xdr:from>
    <xdr:to>
      <xdr:col>15</xdr:col>
      <xdr:colOff>50800</xdr:colOff>
      <xdr:row>97</xdr:row>
      <xdr:rowOff>56979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64704"/>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44667</xdr:rowOff>
    </xdr:from>
    <xdr:to>
      <xdr:col>10</xdr:col>
      <xdr:colOff>114300</xdr:colOff>
      <xdr:row>97</xdr:row>
      <xdr:rowOff>56979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75317"/>
          <a:ext cx="8890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62693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57642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4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22106</xdr:rowOff>
    </xdr:from>
    <xdr:to>
      <xdr:col>24</xdr:col>
      <xdr:colOff>114300</xdr:colOff>
      <xdr:row>95</xdr:row>
      <xdr:rowOff>123706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8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137537</xdr:rowOff>
    </xdr:from>
    <xdr:to>
      <xdr:col>20</xdr:col>
      <xdr:colOff>38100</xdr:colOff>
      <xdr:row>97</xdr:row>
      <xdr:rowOff>67687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9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58814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8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154704</xdr:rowOff>
    </xdr:from>
    <xdr:to>
      <xdr:col>15</xdr:col>
      <xdr:colOff>101600</xdr:colOff>
      <xdr:row>97</xdr:row>
      <xdr:rowOff>84854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1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75981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0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6179</xdr:rowOff>
    </xdr:from>
    <xdr:to>
      <xdr:col>10</xdr:col>
      <xdr:colOff>165100</xdr:colOff>
      <xdr:row>97</xdr:row>
      <xdr:rowOff>107779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98906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2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165317</xdr:rowOff>
    </xdr:from>
    <xdr:to>
      <xdr:col>6</xdr:col>
      <xdr:colOff>38100</xdr:colOff>
      <xdr:row>97</xdr:row>
      <xdr:rowOff>95467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86594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1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138091</xdr:rowOff>
    </xdr:from>
    <xdr:to>
      <xdr:col>55</xdr:col>
      <xdr:colOff>0</xdr:colOff>
      <xdr:row>34</xdr:row>
      <xdr:rowOff>43523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281591"/>
          <a:ext cx="838200" cy="59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138091</xdr:rowOff>
    </xdr:from>
    <xdr:to>
      <xdr:col>50</xdr:col>
      <xdr:colOff>114300</xdr:colOff>
      <xdr:row>33</xdr:row>
      <xdr:rowOff>155528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281591"/>
          <a:ext cx="889000" cy="5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155528</xdr:rowOff>
    </xdr:from>
    <xdr:to>
      <xdr:col>45</xdr:col>
      <xdr:colOff>177800</xdr:colOff>
      <xdr:row>33</xdr:row>
      <xdr:rowOff>169724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5813378"/>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121327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169724</xdr:rowOff>
    </xdr:from>
    <xdr:to>
      <xdr:col>41</xdr:col>
      <xdr:colOff>50800</xdr:colOff>
      <xdr:row>34</xdr:row>
      <xdr:rowOff>50532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5827574"/>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127933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153559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164173</xdr:rowOff>
    </xdr:from>
    <xdr:to>
      <xdr:col>55</xdr:col>
      <xdr:colOff>50800</xdr:colOff>
      <xdr:row>34</xdr:row>
      <xdr:rowOff>94323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82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15600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67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87291</xdr:rowOff>
    </xdr:from>
    <xdr:to>
      <xdr:col>50</xdr:col>
      <xdr:colOff>165100</xdr:colOff>
      <xdr:row>31</xdr:row>
      <xdr:rowOff>17441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23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33968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00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104728</xdr:rowOff>
    </xdr:from>
    <xdr:to>
      <xdr:col>46</xdr:col>
      <xdr:colOff>38100</xdr:colOff>
      <xdr:row>34</xdr:row>
      <xdr:rowOff>34878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7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51405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53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118924</xdr:rowOff>
    </xdr:from>
    <xdr:to>
      <xdr:col>41</xdr:col>
      <xdr:colOff>101600</xdr:colOff>
      <xdr:row>34</xdr:row>
      <xdr:rowOff>49074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7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65601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55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171182</xdr:rowOff>
    </xdr:from>
    <xdr:to>
      <xdr:col>36</xdr:col>
      <xdr:colOff>165100</xdr:colOff>
      <xdr:row>34</xdr:row>
      <xdr:rowOff>101332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82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117859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60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151702</xdr:rowOff>
    </xdr:from>
    <xdr:to>
      <xdr:col>55</xdr:col>
      <xdr:colOff>0</xdr:colOff>
      <xdr:row>57</xdr:row>
      <xdr:rowOff>138180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52902"/>
          <a:ext cx="838200" cy="15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158419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8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151702</xdr:rowOff>
    </xdr:from>
    <xdr:to>
      <xdr:col>50</xdr:col>
      <xdr:colOff>114300</xdr:colOff>
      <xdr:row>56</xdr:row>
      <xdr:rowOff>168919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752902"/>
          <a:ext cx="889000" cy="1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8015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3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20348</xdr:rowOff>
    </xdr:from>
    <xdr:to>
      <xdr:col>45</xdr:col>
      <xdr:colOff>177800</xdr:colOff>
      <xdr:row>56</xdr:row>
      <xdr:rowOff>168919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621548"/>
          <a:ext cx="889000" cy="14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60761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147602</xdr:rowOff>
    </xdr:from>
    <xdr:to>
      <xdr:col>41</xdr:col>
      <xdr:colOff>50800</xdr:colOff>
      <xdr:row>56</xdr:row>
      <xdr:rowOff>20348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405902"/>
          <a:ext cx="8890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92747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87380</xdr:rowOff>
    </xdr:from>
    <xdr:to>
      <xdr:col>55</xdr:col>
      <xdr:colOff>50800</xdr:colOff>
      <xdr:row>58</xdr:row>
      <xdr:rowOff>17530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6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65807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3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100902</xdr:rowOff>
    </xdr:from>
    <xdr:to>
      <xdr:col>50</xdr:col>
      <xdr:colOff>165100</xdr:colOff>
      <xdr:row>57</xdr:row>
      <xdr:rowOff>31052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22179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9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118119</xdr:rowOff>
    </xdr:from>
    <xdr:to>
      <xdr:col>46</xdr:col>
      <xdr:colOff>38100</xdr:colOff>
      <xdr:row>57</xdr:row>
      <xdr:rowOff>48269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1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39396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81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140998</xdr:rowOff>
    </xdr:from>
    <xdr:to>
      <xdr:col>41</xdr:col>
      <xdr:colOff>101600</xdr:colOff>
      <xdr:row>56</xdr:row>
      <xdr:rowOff>71148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5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87675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34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96802</xdr:rowOff>
    </xdr:from>
    <xdr:to>
      <xdr:col>36</xdr:col>
      <xdr:colOff>165100</xdr:colOff>
      <xdr:row>55</xdr:row>
      <xdr:rowOff>26952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35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43479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13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80899</xdr:rowOff>
    </xdr:from>
    <xdr:to>
      <xdr:col>55</xdr:col>
      <xdr:colOff>0</xdr:colOff>
      <xdr:row>78</xdr:row>
      <xdr:rowOff>79102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82549"/>
          <a:ext cx="838200" cy="16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130646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60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33446</xdr:rowOff>
    </xdr:from>
    <xdr:to>
      <xdr:col>50</xdr:col>
      <xdr:colOff>114300</xdr:colOff>
      <xdr:row>77</xdr:row>
      <xdr:rowOff>80899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235096"/>
          <a:ext cx="889000" cy="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115413</xdr:rowOff>
    </xdr:from>
    <xdr:to>
      <xdr:col>45</xdr:col>
      <xdr:colOff>177800</xdr:colOff>
      <xdr:row>77</xdr:row>
      <xdr:rowOff>33446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145613"/>
          <a:ext cx="889000" cy="8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68925</xdr:rowOff>
    </xdr:from>
    <xdr:to>
      <xdr:col>41</xdr:col>
      <xdr:colOff>50800</xdr:colOff>
      <xdr:row>76</xdr:row>
      <xdr:rowOff>115413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2756225"/>
          <a:ext cx="889000" cy="38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62073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63313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28302</xdr:rowOff>
    </xdr:from>
    <xdr:to>
      <xdr:col>55</xdr:col>
      <xdr:colOff>50800</xdr:colOff>
      <xdr:row>78</xdr:row>
      <xdr:rowOff>129902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0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114679</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30099</xdr:rowOff>
    </xdr:from>
    <xdr:to>
      <xdr:col>50</xdr:col>
      <xdr:colOff>165100</xdr:colOff>
      <xdr:row>77</xdr:row>
      <xdr:rowOff>131699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148226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00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154096</xdr:rowOff>
    </xdr:from>
    <xdr:to>
      <xdr:col>46</xdr:col>
      <xdr:colOff>38100</xdr:colOff>
      <xdr:row>77</xdr:row>
      <xdr:rowOff>84246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1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100774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95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64613</xdr:rowOff>
    </xdr:from>
    <xdr:to>
      <xdr:col>41</xdr:col>
      <xdr:colOff>101600</xdr:colOff>
      <xdr:row>76</xdr:row>
      <xdr:rowOff>166213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09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11291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87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18125</xdr:rowOff>
    </xdr:from>
    <xdr:to>
      <xdr:col>36</xdr:col>
      <xdr:colOff>165100</xdr:colOff>
      <xdr:row>74</xdr:row>
      <xdr:rowOff>119725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270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136252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248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72256</xdr:rowOff>
    </xdr:from>
    <xdr:to>
      <xdr:col>54</xdr:col>
      <xdr:colOff>189865</xdr:colOff>
      <xdr:row>99</xdr:row>
      <xdr:rowOff>1580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2756"/>
          <a:ext cx="1270" cy="147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5407</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1580</xdr:rowOff>
    </xdr:from>
    <xdr:to>
      <xdr:col>55</xdr:col>
      <xdr:colOff>88900</xdr:colOff>
      <xdr:row>99</xdr:row>
      <xdr:rowOff>1580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75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18933</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72256</xdr:rowOff>
    </xdr:from>
    <xdr:to>
      <xdr:col>55</xdr:col>
      <xdr:colOff>88900</xdr:colOff>
      <xdr:row>90</xdr:row>
      <xdr:rowOff>72256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2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30559</xdr:rowOff>
    </xdr:from>
    <xdr:to>
      <xdr:col>55</xdr:col>
      <xdr:colOff>0</xdr:colOff>
      <xdr:row>97</xdr:row>
      <xdr:rowOff>33812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61209"/>
          <a:ext cx="838200" cy="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116014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03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93137</xdr:rowOff>
    </xdr:from>
    <xdr:to>
      <xdr:col>55</xdr:col>
      <xdr:colOff>50800</xdr:colOff>
      <xdr:row>97</xdr:row>
      <xdr:rowOff>23287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5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30559</xdr:rowOff>
    </xdr:from>
    <xdr:to>
      <xdr:col>50</xdr:col>
      <xdr:colOff>114300</xdr:colOff>
      <xdr:row>97</xdr:row>
      <xdr:rowOff>126761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61209"/>
          <a:ext cx="889000" cy="9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36489</xdr:rowOff>
    </xdr:from>
    <xdr:to>
      <xdr:col>50</xdr:col>
      <xdr:colOff>165100</xdr:colOff>
      <xdr:row>96</xdr:row>
      <xdr:rowOff>138089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154616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2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41760</xdr:rowOff>
    </xdr:from>
    <xdr:to>
      <xdr:col>45</xdr:col>
      <xdr:colOff>177800</xdr:colOff>
      <xdr:row>97</xdr:row>
      <xdr:rowOff>126761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72410"/>
          <a:ext cx="889000" cy="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86393</xdr:rowOff>
    </xdr:from>
    <xdr:to>
      <xdr:col>46</xdr:col>
      <xdr:colOff>38100</xdr:colOff>
      <xdr:row>97</xdr:row>
      <xdr:rowOff>16543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33070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41760</xdr:rowOff>
    </xdr:from>
    <xdr:to>
      <xdr:col>41</xdr:col>
      <xdr:colOff>50800</xdr:colOff>
      <xdr:row>98</xdr:row>
      <xdr:rowOff>84181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72410"/>
          <a:ext cx="889000" cy="21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129484</xdr:rowOff>
    </xdr:from>
    <xdr:to>
      <xdr:col>41</xdr:col>
      <xdr:colOff>101600</xdr:colOff>
      <xdr:row>97</xdr:row>
      <xdr:rowOff>59634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76161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6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120066</xdr:rowOff>
    </xdr:from>
    <xdr:to>
      <xdr:col>36</xdr:col>
      <xdr:colOff>165100</xdr:colOff>
      <xdr:row>97</xdr:row>
      <xdr:rowOff>50216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66743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154462</xdr:rowOff>
    </xdr:from>
    <xdr:to>
      <xdr:col>55</xdr:col>
      <xdr:colOff>50800</xdr:colOff>
      <xdr:row>97</xdr:row>
      <xdr:rowOff>84612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1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132889</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9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151209</xdr:rowOff>
    </xdr:from>
    <xdr:to>
      <xdr:col>50</xdr:col>
      <xdr:colOff>165100</xdr:colOff>
      <xdr:row>97</xdr:row>
      <xdr:rowOff>81359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1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72486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0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75961</xdr:rowOff>
    </xdr:from>
    <xdr:to>
      <xdr:col>46</xdr:col>
      <xdr:colOff>38100</xdr:colOff>
      <xdr:row>98</xdr:row>
      <xdr:rowOff>6111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168688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9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162410</xdr:rowOff>
    </xdr:from>
    <xdr:to>
      <xdr:col>41</xdr:col>
      <xdr:colOff>101600</xdr:colOff>
      <xdr:row>97</xdr:row>
      <xdr:rowOff>92560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83687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1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33381</xdr:rowOff>
    </xdr:from>
    <xdr:to>
      <xdr:col>36</xdr:col>
      <xdr:colOff>165100</xdr:colOff>
      <xdr:row>98</xdr:row>
      <xdr:rowOff>134981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3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126108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2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127241</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42341"/>
          <a:ext cx="889000" cy="8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156769</xdr:rowOff>
    </xdr:from>
    <xdr:to>
      <xdr:col>76</xdr:col>
      <xdr:colOff>114300</xdr:colOff>
      <xdr:row>38</xdr:row>
      <xdr:rowOff>127241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00419"/>
          <a:ext cx="889000" cy="14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156769</xdr:rowOff>
    </xdr:from>
    <xdr:to>
      <xdr:col>71</xdr:col>
      <xdr:colOff>177800</xdr:colOff>
      <xdr:row>39</xdr:row>
      <xdr:rowOff>26943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00419"/>
          <a:ext cx="889000" cy="2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168444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76441</xdr:rowOff>
    </xdr:from>
    <xdr:to>
      <xdr:col>76</xdr:col>
      <xdr:colOff>165100</xdr:colOff>
      <xdr:row>39</xdr:row>
      <xdr:rowOff>6591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169168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8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105969</xdr:rowOff>
    </xdr:from>
    <xdr:to>
      <xdr:col>72</xdr:col>
      <xdr:colOff>38100</xdr:colOff>
      <xdr:row>38</xdr:row>
      <xdr:rowOff>36119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52646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147593</xdr:rowOff>
    </xdr:from>
    <xdr:to>
      <xdr:col>67</xdr:col>
      <xdr:colOff>101600</xdr:colOff>
      <xdr:row>39</xdr:row>
      <xdr:rowOff>77743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68870</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755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170360</xdr:rowOff>
    </xdr:from>
    <xdr:to>
      <xdr:col>85</xdr:col>
      <xdr:colOff>127000</xdr:colOff>
      <xdr:row>74</xdr:row>
      <xdr:rowOff>24513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686210"/>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34857</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93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16219</xdr:rowOff>
    </xdr:from>
    <xdr:to>
      <xdr:col>81</xdr:col>
      <xdr:colOff>50800</xdr:colOff>
      <xdr:row>74</xdr:row>
      <xdr:rowOff>24513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2703519"/>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166549</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2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16219</xdr:rowOff>
    </xdr:from>
    <xdr:to>
      <xdr:col>76</xdr:col>
      <xdr:colOff>114300</xdr:colOff>
      <xdr:row>74</xdr:row>
      <xdr:rowOff>34864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2703519"/>
          <a:ext cx="889000" cy="1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30249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0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6298</xdr:rowOff>
    </xdr:from>
    <xdr:to>
      <xdr:col>71</xdr:col>
      <xdr:colOff>177800</xdr:colOff>
      <xdr:row>74</xdr:row>
      <xdr:rowOff>34864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2693598"/>
          <a:ext cx="889000" cy="2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45784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07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47558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7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119560</xdr:rowOff>
    </xdr:from>
    <xdr:to>
      <xdr:col>85</xdr:col>
      <xdr:colOff>177800</xdr:colOff>
      <xdr:row>74</xdr:row>
      <xdr:rowOff>49710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63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142437</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4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145163</xdr:rowOff>
    </xdr:from>
    <xdr:to>
      <xdr:col>81</xdr:col>
      <xdr:colOff>101600</xdr:colOff>
      <xdr:row>74</xdr:row>
      <xdr:rowOff>75313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66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91840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43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136869</xdr:rowOff>
    </xdr:from>
    <xdr:to>
      <xdr:col>76</xdr:col>
      <xdr:colOff>165100</xdr:colOff>
      <xdr:row>74</xdr:row>
      <xdr:rowOff>67019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6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83546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42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155514</xdr:rowOff>
    </xdr:from>
    <xdr:to>
      <xdr:col>72</xdr:col>
      <xdr:colOff>38100</xdr:colOff>
      <xdr:row>74</xdr:row>
      <xdr:rowOff>85664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6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102191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44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126948</xdr:rowOff>
    </xdr:from>
    <xdr:to>
      <xdr:col>67</xdr:col>
      <xdr:colOff>101600</xdr:colOff>
      <xdr:row>74</xdr:row>
      <xdr:rowOff>57098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6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73625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41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19693</xdr:rowOff>
    </xdr:from>
    <xdr:to>
      <xdr:col>85</xdr:col>
      <xdr:colOff>127000</xdr:colOff>
      <xdr:row>98</xdr:row>
      <xdr:rowOff>96464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478893"/>
          <a:ext cx="838200" cy="41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96464</xdr:rowOff>
    </xdr:from>
    <xdr:to>
      <xdr:col>81</xdr:col>
      <xdr:colOff>50800</xdr:colOff>
      <xdr:row>98</xdr:row>
      <xdr:rowOff>149827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98564"/>
          <a:ext cx="889000" cy="5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74919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3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132530</xdr:rowOff>
    </xdr:from>
    <xdr:to>
      <xdr:col>76</xdr:col>
      <xdr:colOff>114300</xdr:colOff>
      <xdr:row>98</xdr:row>
      <xdr:rowOff>149827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34630"/>
          <a:ext cx="889000" cy="1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99535</xdr:rowOff>
    </xdr:from>
    <xdr:to>
      <xdr:col>71</xdr:col>
      <xdr:colOff>177800</xdr:colOff>
      <xdr:row>98</xdr:row>
      <xdr:rowOff>132530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01635"/>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88727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4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102908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140343</xdr:rowOff>
    </xdr:from>
    <xdr:to>
      <xdr:col>85</xdr:col>
      <xdr:colOff>177800</xdr:colOff>
      <xdr:row>96</xdr:row>
      <xdr:rowOff>70493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42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163220</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27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45664</xdr:rowOff>
    </xdr:from>
    <xdr:to>
      <xdr:col>81</xdr:col>
      <xdr:colOff>101600</xdr:colOff>
      <xdr:row>98</xdr:row>
      <xdr:rowOff>147264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4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138391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4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99027</xdr:rowOff>
    </xdr:from>
    <xdr:to>
      <xdr:col>76</xdr:col>
      <xdr:colOff>165100</xdr:colOff>
      <xdr:row>99</xdr:row>
      <xdr:rowOff>29177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0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20304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99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81730</xdr:rowOff>
    </xdr:from>
    <xdr:to>
      <xdr:col>72</xdr:col>
      <xdr:colOff>38100</xdr:colOff>
      <xdr:row>99</xdr:row>
      <xdr:rowOff>11880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3007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7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48735</xdr:rowOff>
    </xdr:from>
    <xdr:to>
      <xdr:col>67</xdr:col>
      <xdr:colOff>101600</xdr:colOff>
      <xdr:row>98</xdr:row>
      <xdr:rowOff>150335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141462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4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10046</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6182246"/>
          <a:ext cx="1269" cy="54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62006</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48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128173</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9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10046</xdr:rowOff>
    </xdr:from>
    <xdr:to>
      <xdr:col>116</xdr:col>
      <xdr:colOff>152400</xdr:colOff>
      <xdr:row>36</xdr:row>
      <xdr:rowOff>10046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18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32544</xdr:rowOff>
    </xdr:from>
    <xdr:to>
      <xdr:col>116</xdr:col>
      <xdr:colOff>63500</xdr:colOff>
      <xdr:row>37</xdr:row>
      <xdr:rowOff>35592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37619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106456</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621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128029</xdr:rowOff>
    </xdr:from>
    <xdr:to>
      <xdr:col>116</xdr:col>
      <xdr:colOff>114300</xdr:colOff>
      <xdr:row>39</xdr:row>
      <xdr:rowOff>58179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158540</xdr:rowOff>
    </xdr:from>
    <xdr:to>
      <xdr:col>111</xdr:col>
      <xdr:colOff>177800</xdr:colOff>
      <xdr:row>37</xdr:row>
      <xdr:rowOff>32544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5987840"/>
          <a:ext cx="889000" cy="3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124143</xdr:rowOff>
    </xdr:from>
    <xdr:to>
      <xdr:col>112</xdr:col>
      <xdr:colOff>38100</xdr:colOff>
      <xdr:row>39</xdr:row>
      <xdr:rowOff>54293</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45420</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73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17361</xdr:rowOff>
    </xdr:from>
    <xdr:to>
      <xdr:col>107</xdr:col>
      <xdr:colOff>50800</xdr:colOff>
      <xdr:row>34</xdr:row>
      <xdr:rowOff>158540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5332311"/>
          <a:ext cx="889000" cy="65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121514</xdr:rowOff>
    </xdr:from>
    <xdr:to>
      <xdr:col>107</xdr:col>
      <xdr:colOff>101600</xdr:colOff>
      <xdr:row>39</xdr:row>
      <xdr:rowOff>51664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63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42791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72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17361</xdr:rowOff>
    </xdr:from>
    <xdr:to>
      <xdr:col>102</xdr:col>
      <xdr:colOff>114300</xdr:colOff>
      <xdr:row>37</xdr:row>
      <xdr:rowOff>32601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5332311"/>
          <a:ext cx="889000" cy="104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111893</xdr:rowOff>
    </xdr:from>
    <xdr:to>
      <xdr:col>102</xdr:col>
      <xdr:colOff>165100</xdr:colOff>
      <xdr:row>39</xdr:row>
      <xdr:rowOff>42043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33170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71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130848</xdr:rowOff>
    </xdr:from>
    <xdr:to>
      <xdr:col>98</xdr:col>
      <xdr:colOff>38100</xdr:colOff>
      <xdr:row>39</xdr:row>
      <xdr:rowOff>60998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52125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7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156242</xdr:rowOff>
    </xdr:from>
    <xdr:to>
      <xdr:col>116</xdr:col>
      <xdr:colOff>114300</xdr:colOff>
      <xdr:row>37</xdr:row>
      <xdr:rowOff>86392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32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7669</xdr:rowOff>
    </xdr:from>
    <xdr:ext cx="534377"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17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153194</xdr:rowOff>
    </xdr:from>
    <xdr:to>
      <xdr:col>112</xdr:col>
      <xdr:colOff>38100</xdr:colOff>
      <xdr:row>37</xdr:row>
      <xdr:rowOff>83344</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32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99871</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56111" y="610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107740</xdr:rowOff>
    </xdr:from>
    <xdr:to>
      <xdr:col>107</xdr:col>
      <xdr:colOff>101600</xdr:colOff>
      <xdr:row>35</xdr:row>
      <xdr:rowOff>37890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593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54417</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67111" y="57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138011</xdr:rowOff>
    </xdr:from>
    <xdr:to>
      <xdr:col>102</xdr:col>
      <xdr:colOff>165100</xdr:colOff>
      <xdr:row>31</xdr:row>
      <xdr:rowOff>68161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528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84688</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278111" y="505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153251</xdr:rowOff>
    </xdr:from>
    <xdr:to>
      <xdr:col>98</xdr:col>
      <xdr:colOff>38100</xdr:colOff>
      <xdr:row>37</xdr:row>
      <xdr:rowOff>83401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3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99928</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389111" y="610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56555</xdr:rowOff>
    </xdr:from>
    <xdr:to>
      <xdr:col>116</xdr:col>
      <xdr:colOff>63500</xdr:colOff>
      <xdr:row>59</xdr:row>
      <xdr:rowOff>62857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72105"/>
          <a:ext cx="8382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56555</xdr:rowOff>
    </xdr:from>
    <xdr:to>
      <xdr:col>111</xdr:col>
      <xdr:colOff>177800</xdr:colOff>
      <xdr:row>59</xdr:row>
      <xdr:rowOff>64164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72105"/>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64164</xdr:rowOff>
    </xdr:from>
    <xdr:to>
      <xdr:col>107</xdr:col>
      <xdr:colOff>50800</xdr:colOff>
      <xdr:row>59</xdr:row>
      <xdr:rowOff>78370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79714"/>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78370</xdr:rowOff>
    </xdr:from>
    <xdr:to>
      <xdr:col>102</xdr:col>
      <xdr:colOff>114300</xdr:colOff>
      <xdr:row>59</xdr:row>
      <xdr:rowOff>78697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9392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12057</xdr:rowOff>
    </xdr:from>
    <xdr:to>
      <xdr:col>116</xdr:col>
      <xdr:colOff>114300</xdr:colOff>
      <xdr:row>59</xdr:row>
      <xdr:rowOff>113657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104294</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4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5755</xdr:rowOff>
    </xdr:from>
    <xdr:to>
      <xdr:col>112</xdr:col>
      <xdr:colOff>38100</xdr:colOff>
      <xdr:row>59</xdr:row>
      <xdr:rowOff>107355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98482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1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13364</xdr:rowOff>
    </xdr:from>
    <xdr:to>
      <xdr:col>107</xdr:col>
      <xdr:colOff>101600</xdr:colOff>
      <xdr:row>59</xdr:row>
      <xdr:rowOff>114964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106091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2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27570</xdr:rowOff>
    </xdr:from>
    <xdr:to>
      <xdr:col>102</xdr:col>
      <xdr:colOff>165100</xdr:colOff>
      <xdr:row>59</xdr:row>
      <xdr:rowOff>129170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120297</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235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27897</xdr:rowOff>
    </xdr:from>
    <xdr:to>
      <xdr:col>98</xdr:col>
      <xdr:colOff>38100</xdr:colOff>
      <xdr:row>59</xdr:row>
      <xdr:rowOff>129497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4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120624</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236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87295</xdr:rowOff>
    </xdr:from>
    <xdr:to>
      <xdr:col>116</xdr:col>
      <xdr:colOff>63500</xdr:colOff>
      <xdr:row>76</xdr:row>
      <xdr:rowOff>96788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117495"/>
          <a:ext cx="838200" cy="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87295</xdr:rowOff>
    </xdr:from>
    <xdr:to>
      <xdr:col>111</xdr:col>
      <xdr:colOff>177800</xdr:colOff>
      <xdr:row>76</xdr:row>
      <xdr:rowOff>133865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117495"/>
          <a:ext cx="889000" cy="4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133865</xdr:rowOff>
    </xdr:from>
    <xdr:to>
      <xdr:col>107</xdr:col>
      <xdr:colOff>50800</xdr:colOff>
      <xdr:row>76</xdr:row>
      <xdr:rowOff>143825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164065"/>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143825</xdr:rowOff>
    </xdr:from>
    <xdr:to>
      <xdr:col>102</xdr:col>
      <xdr:colOff>114300</xdr:colOff>
      <xdr:row>76</xdr:row>
      <xdr:rowOff>159741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174025"/>
          <a:ext cx="889000" cy="1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45988</xdr:rowOff>
    </xdr:from>
    <xdr:to>
      <xdr:col>116</xdr:col>
      <xdr:colOff>114300</xdr:colOff>
      <xdr:row>76</xdr:row>
      <xdr:rowOff>147588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24415</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5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36495</xdr:rowOff>
    </xdr:from>
    <xdr:to>
      <xdr:col>112</xdr:col>
      <xdr:colOff>38100</xdr:colOff>
      <xdr:row>76</xdr:row>
      <xdr:rowOff>138095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129222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5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83065</xdr:rowOff>
    </xdr:from>
    <xdr:to>
      <xdr:col>107</xdr:col>
      <xdr:colOff>101600</xdr:colOff>
      <xdr:row>77</xdr:row>
      <xdr:rowOff>13215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4342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93025</xdr:rowOff>
    </xdr:from>
    <xdr:to>
      <xdr:col>102</xdr:col>
      <xdr:colOff>165100</xdr:colOff>
      <xdr:row>77</xdr:row>
      <xdr:rowOff>23175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2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14302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21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108941</xdr:rowOff>
    </xdr:from>
    <xdr:to>
      <xdr:col>98</xdr:col>
      <xdr:colOff>38100</xdr:colOff>
      <xdr:row>77</xdr:row>
      <xdr:rowOff>39091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30218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2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の住民一人当たりのコストは、全体的に類似団体を上回っている。特に物件費、補助費等、投資及び出資金は類似団体と比較して大きく上回っている。要因については、物件費では総合行政用ＰＣ運営経費</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スクールパソコン使用料</a:t>
          </a:r>
          <a:r>
            <a:rPr kumimoji="1" lang="ja-JP" altLang="ja-JP" sz="1100">
              <a:solidFill>
                <a:schemeClr val="dk1"/>
              </a:solidFill>
              <a:effectLst/>
              <a:latin typeface="+mn-lt"/>
              <a:ea typeface="+mn-ea"/>
              <a:cs typeface="+mn-cs"/>
            </a:rPr>
            <a:t>等の増、補助費等については、</a:t>
          </a:r>
          <a:r>
            <a:rPr kumimoji="1" lang="ja-JP" altLang="en-US" sz="1100">
              <a:solidFill>
                <a:schemeClr val="dk1"/>
              </a:solidFill>
              <a:effectLst/>
              <a:latin typeface="+mn-lt"/>
              <a:ea typeface="+mn-ea"/>
              <a:cs typeface="+mn-cs"/>
            </a:rPr>
            <a:t>特別定額給付金の皆減はあったものの、</a:t>
          </a:r>
          <a:r>
            <a:rPr kumimoji="1" lang="ja-JP" altLang="ja-JP" sz="1100">
              <a:solidFill>
                <a:schemeClr val="dk1"/>
              </a:solidFill>
              <a:effectLst/>
              <a:latin typeface="+mn-lt"/>
              <a:ea typeface="+mn-ea"/>
              <a:cs typeface="+mn-cs"/>
            </a:rPr>
            <a:t>農業振興や企業会計への補助金</a:t>
          </a:r>
          <a:r>
            <a:rPr kumimoji="1" lang="ja-JP" altLang="en-US" sz="1100">
              <a:solidFill>
                <a:schemeClr val="dk1"/>
              </a:solidFill>
              <a:effectLst/>
              <a:latin typeface="+mn-lt"/>
              <a:ea typeface="+mn-ea"/>
              <a:cs typeface="+mn-cs"/>
            </a:rPr>
            <a:t>が多額であるため、類似団体よりは高い数値となっている。</a:t>
          </a:r>
          <a:r>
            <a:rPr kumimoji="1" lang="ja-JP" altLang="ja-JP" sz="1100">
              <a:solidFill>
                <a:schemeClr val="dk1"/>
              </a:solidFill>
              <a:effectLst/>
              <a:latin typeface="+mn-lt"/>
              <a:ea typeface="+mn-ea"/>
              <a:cs typeface="+mn-cs"/>
            </a:rPr>
            <a:t>投資及び出資金については公立神崎総合病院への北館建替が終了したことにより出資金は下がったものの類似団体と比較すると大きく上回っている。</a:t>
          </a:r>
          <a:endParaRPr lang="ja-JP" altLang="ja-JP" sz="1400">
            <a:effectLst/>
          </a:endParaRPr>
        </a:p>
        <a:p>
          <a:r>
            <a:rPr kumimoji="1" lang="ja-JP" altLang="ja-JP" sz="1100">
              <a:solidFill>
                <a:schemeClr val="dk1"/>
              </a:solidFill>
              <a:effectLst/>
              <a:latin typeface="+mn-lt"/>
              <a:ea typeface="+mn-ea"/>
              <a:cs typeface="+mn-cs"/>
            </a:rPr>
            <a:t>　公債費については、近年実施してきた大型建設事業の地方債の償還が本格的に始まることから増加していく見込みである。</a:t>
          </a:r>
          <a:r>
            <a:rPr kumimoji="1" lang="ja-JP" altLang="en-US" sz="1100">
              <a:solidFill>
                <a:schemeClr val="dk1"/>
              </a:solidFill>
              <a:effectLst/>
              <a:latin typeface="+mn-lt"/>
              <a:ea typeface="+mn-ea"/>
              <a:cs typeface="+mn-cs"/>
            </a:rPr>
            <a:t>積立金は財政調整基金及び公共施設維持管理基金の積立が増額となった。</a:t>
          </a:r>
          <a:endParaRPr lang="ja-JP" altLang="ja-JP" sz="1400">
            <a:effectLst/>
          </a:endParaRPr>
        </a:p>
        <a:p>
          <a:r>
            <a:rPr kumimoji="1" lang="ja-JP" altLang="ja-JP" sz="1100">
              <a:solidFill>
                <a:schemeClr val="dk1"/>
              </a:solidFill>
              <a:effectLst/>
              <a:latin typeface="+mn-lt"/>
              <a:ea typeface="+mn-ea"/>
              <a:cs typeface="+mn-cs"/>
            </a:rPr>
            <a:t>　今後については、第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次神河町行財政改革大綱に掲げた補助金の適正化と整理統合などの取り組みや、公共施設総合管理計画を基に計画的・合理的な管理に努めていく。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10,884
10,811
202.23
9,116,071
8,913,123
176,803
5,449,128
13,251,268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19914</xdr:rowOff>
    </xdr:from>
    <xdr:to>
      <xdr:col>24</xdr:col>
      <xdr:colOff>63500</xdr:colOff>
      <xdr:row>34</xdr:row>
      <xdr:rowOff>114554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49214"/>
          <a:ext cx="838200" cy="9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133985</xdr:rowOff>
    </xdr:from>
    <xdr:to>
      <xdr:col>19</xdr:col>
      <xdr:colOff>177800</xdr:colOff>
      <xdr:row>34</xdr:row>
      <xdr:rowOff>19914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91835"/>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133985</xdr:rowOff>
    </xdr:from>
    <xdr:to>
      <xdr:col>15</xdr:col>
      <xdr:colOff>50800</xdr:colOff>
      <xdr:row>33</xdr:row>
      <xdr:rowOff>158902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91835"/>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149394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167589</xdr:rowOff>
    </xdr:from>
    <xdr:to>
      <xdr:col>10</xdr:col>
      <xdr:colOff>114300</xdr:colOff>
      <xdr:row>33</xdr:row>
      <xdr:rowOff>158902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311089"/>
          <a:ext cx="889000" cy="5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63754</xdr:rowOff>
    </xdr:from>
    <xdr:to>
      <xdr:col>24</xdr:col>
      <xdr:colOff>114300</xdr:colOff>
      <xdr:row>34</xdr:row>
      <xdr:rowOff>165354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86631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140564</xdr:rowOff>
    </xdr:from>
    <xdr:to>
      <xdr:col>20</xdr:col>
      <xdr:colOff>38100</xdr:colOff>
      <xdr:row>34</xdr:row>
      <xdr:rowOff>70714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87241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7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83185</xdr:rowOff>
    </xdr:from>
    <xdr:to>
      <xdr:col>15</xdr:col>
      <xdr:colOff>101600</xdr:colOff>
      <xdr:row>34</xdr:row>
      <xdr:rowOff>13335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29862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1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108102</xdr:rowOff>
    </xdr:from>
    <xdr:to>
      <xdr:col>10</xdr:col>
      <xdr:colOff>165100</xdr:colOff>
      <xdr:row>34</xdr:row>
      <xdr:rowOff>38252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54779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116789</xdr:rowOff>
    </xdr:from>
    <xdr:to>
      <xdr:col>6</xdr:col>
      <xdr:colOff>38100</xdr:colOff>
      <xdr:row>31</xdr:row>
      <xdr:rowOff>46939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26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63466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03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89614</xdr:rowOff>
    </xdr:from>
    <xdr:to>
      <xdr:col>24</xdr:col>
      <xdr:colOff>63500</xdr:colOff>
      <xdr:row>55</xdr:row>
      <xdr:rowOff>92143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47914"/>
          <a:ext cx="838200" cy="17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89614</xdr:rowOff>
    </xdr:from>
    <xdr:to>
      <xdr:col>19</xdr:col>
      <xdr:colOff>177800</xdr:colOff>
      <xdr:row>56</xdr:row>
      <xdr:rowOff>108366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47914"/>
          <a:ext cx="889000" cy="3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94110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20066</xdr:rowOff>
    </xdr:from>
    <xdr:to>
      <xdr:col>15</xdr:col>
      <xdr:colOff>50800</xdr:colOff>
      <xdr:row>56</xdr:row>
      <xdr:rowOff>108366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21266"/>
          <a:ext cx="889000" cy="8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156125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20066</xdr:rowOff>
    </xdr:from>
    <xdr:to>
      <xdr:col>10</xdr:col>
      <xdr:colOff>114300</xdr:colOff>
      <xdr:row>56</xdr:row>
      <xdr:rowOff>28742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21266"/>
          <a:ext cx="889000" cy="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41343</xdr:rowOff>
    </xdr:from>
    <xdr:to>
      <xdr:col>24</xdr:col>
      <xdr:colOff>114300</xdr:colOff>
      <xdr:row>55</xdr:row>
      <xdr:rowOff>142943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64220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2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38814</xdr:rowOff>
    </xdr:from>
    <xdr:to>
      <xdr:col>20</xdr:col>
      <xdr:colOff>38100</xdr:colOff>
      <xdr:row>54</xdr:row>
      <xdr:rowOff>140414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131541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8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57566</xdr:rowOff>
    </xdr:from>
    <xdr:to>
      <xdr:col>15</xdr:col>
      <xdr:colOff>101600</xdr:colOff>
      <xdr:row>56</xdr:row>
      <xdr:rowOff>159166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5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150293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5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140716</xdr:rowOff>
    </xdr:from>
    <xdr:to>
      <xdr:col>10</xdr:col>
      <xdr:colOff>165100</xdr:colOff>
      <xdr:row>56</xdr:row>
      <xdr:rowOff>70866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87393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34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149392</xdr:rowOff>
    </xdr:from>
    <xdr:to>
      <xdr:col>6</xdr:col>
      <xdr:colOff>38100</xdr:colOff>
      <xdr:row>56</xdr:row>
      <xdr:rowOff>79542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96069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35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109899</xdr:rowOff>
    </xdr:from>
    <xdr:to>
      <xdr:col>24</xdr:col>
      <xdr:colOff>62865</xdr:colOff>
      <xdr:row>77</xdr:row>
      <xdr:rowOff>158341</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454299"/>
          <a:ext cx="1270" cy="90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162168</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158341</xdr:rowOff>
    </xdr:from>
    <xdr:to>
      <xdr:col>24</xdr:col>
      <xdr:colOff>152400</xdr:colOff>
      <xdr:row>77</xdr:row>
      <xdr:rowOff>158341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9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56576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22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109899</xdr:rowOff>
    </xdr:from>
    <xdr:to>
      <xdr:col>24</xdr:col>
      <xdr:colOff>152400</xdr:colOff>
      <xdr:row>72</xdr:row>
      <xdr:rowOff>109899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45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171434</xdr:rowOff>
    </xdr:from>
    <xdr:to>
      <xdr:col>24</xdr:col>
      <xdr:colOff>63500</xdr:colOff>
      <xdr:row>77</xdr:row>
      <xdr:rowOff>115720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01634"/>
          <a:ext cx="838200" cy="1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37606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963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14728</xdr:rowOff>
    </xdr:from>
    <xdr:to>
      <xdr:col>24</xdr:col>
      <xdr:colOff>114300</xdr:colOff>
      <xdr:row>76</xdr:row>
      <xdr:rowOff>116328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4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115720</xdr:rowOff>
    </xdr:from>
    <xdr:to>
      <xdr:col>19</xdr:col>
      <xdr:colOff>177800</xdr:colOff>
      <xdr:row>77</xdr:row>
      <xdr:rowOff>158948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17370"/>
          <a:ext cx="889000" cy="4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131936</xdr:rowOff>
    </xdr:from>
    <xdr:to>
      <xdr:col>20</xdr:col>
      <xdr:colOff>38100</xdr:colOff>
      <xdr:row>77</xdr:row>
      <xdr:rowOff>62086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78613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37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158948</xdr:rowOff>
    </xdr:from>
    <xdr:to>
      <xdr:col>15</xdr:col>
      <xdr:colOff>50800</xdr:colOff>
      <xdr:row>78</xdr:row>
      <xdr:rowOff>19712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60598"/>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684</xdr:rowOff>
    </xdr:from>
    <xdr:to>
      <xdr:col>15</xdr:col>
      <xdr:colOff>101600</xdr:colOff>
      <xdr:row>77</xdr:row>
      <xdr:rowOff>102284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118811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19712</xdr:rowOff>
    </xdr:from>
    <xdr:to>
      <xdr:col>10</xdr:col>
      <xdr:colOff>114300</xdr:colOff>
      <xdr:row>78</xdr:row>
      <xdr:rowOff>19841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92812"/>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25778</xdr:rowOff>
    </xdr:from>
    <xdr:to>
      <xdr:col>10</xdr:col>
      <xdr:colOff>165100</xdr:colOff>
      <xdr:row>77</xdr:row>
      <xdr:rowOff>127378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2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143905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00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27654</xdr:rowOff>
    </xdr:from>
    <xdr:to>
      <xdr:col>6</xdr:col>
      <xdr:colOff>38100</xdr:colOff>
      <xdr:row>77</xdr:row>
      <xdr:rowOff>129254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145781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00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120634</xdr:rowOff>
    </xdr:from>
    <xdr:to>
      <xdr:col>24</xdr:col>
      <xdr:colOff>114300</xdr:colOff>
      <xdr:row>77</xdr:row>
      <xdr:rowOff>50784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99061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2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64920</xdr:rowOff>
    </xdr:from>
    <xdr:to>
      <xdr:col>20</xdr:col>
      <xdr:colOff>38100</xdr:colOff>
      <xdr:row>77</xdr:row>
      <xdr:rowOff>166520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6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157647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5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108148</xdr:rowOff>
    </xdr:from>
    <xdr:to>
      <xdr:col>15</xdr:col>
      <xdr:colOff>101600</xdr:colOff>
      <xdr:row>78</xdr:row>
      <xdr:rowOff>38298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3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29425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40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140362</xdr:rowOff>
    </xdr:from>
    <xdr:to>
      <xdr:col>10</xdr:col>
      <xdr:colOff>165100</xdr:colOff>
      <xdr:row>78</xdr:row>
      <xdr:rowOff>70512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3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61639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434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140491</xdr:rowOff>
    </xdr:from>
    <xdr:to>
      <xdr:col>6</xdr:col>
      <xdr:colOff>38100</xdr:colOff>
      <xdr:row>78</xdr:row>
      <xdr:rowOff>70641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61768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43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138071</xdr:rowOff>
    </xdr:from>
    <xdr:to>
      <xdr:col>24</xdr:col>
      <xdr:colOff>63500</xdr:colOff>
      <xdr:row>94</xdr:row>
      <xdr:rowOff>2284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3797300" y="16082921"/>
          <a:ext cx="838200" cy="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78928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6366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21090</xdr:rowOff>
    </xdr:from>
    <xdr:to>
      <xdr:col>19</xdr:col>
      <xdr:colOff>177800</xdr:colOff>
      <xdr:row>93</xdr:row>
      <xdr:rowOff>138071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2908300" y="15965940"/>
          <a:ext cx="889000" cy="1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61806</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30111" y="165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7066</xdr:rowOff>
    </xdr:from>
    <xdr:to>
      <xdr:col>15</xdr:col>
      <xdr:colOff>50800</xdr:colOff>
      <xdr:row>93</xdr:row>
      <xdr:rowOff>21090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2019300" y="15780466"/>
          <a:ext cx="889000" cy="18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98057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5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7066</xdr:rowOff>
    </xdr:from>
    <xdr:to>
      <xdr:col>10</xdr:col>
      <xdr:colOff>114300</xdr:colOff>
      <xdr:row>93</xdr:row>
      <xdr:rowOff>155570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130300" y="15780466"/>
          <a:ext cx="889000" cy="3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103526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5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112023</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57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122934</xdr:rowOff>
    </xdr:from>
    <xdr:to>
      <xdr:col>24</xdr:col>
      <xdr:colOff>114300</xdr:colOff>
      <xdr:row>94</xdr:row>
      <xdr:rowOff>53084</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606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145811</xdr:rowOff>
    </xdr:from>
    <xdr:ext cx="599010"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5919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87271</xdr:rowOff>
    </xdr:from>
    <xdr:to>
      <xdr:col>20</xdr:col>
      <xdr:colOff>38100</xdr:colOff>
      <xdr:row>94</xdr:row>
      <xdr:rowOff>17421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03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33948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497795" y="1580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141740</xdr:rowOff>
    </xdr:from>
    <xdr:to>
      <xdr:col>15</xdr:col>
      <xdr:colOff>101600</xdr:colOff>
      <xdr:row>93</xdr:row>
      <xdr:rowOff>71890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591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88417</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08795" y="1569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127716</xdr:rowOff>
    </xdr:from>
    <xdr:to>
      <xdr:col>10</xdr:col>
      <xdr:colOff>165100</xdr:colOff>
      <xdr:row>92</xdr:row>
      <xdr:rowOff>57866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57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74393</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19795" y="1550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104770</xdr:rowOff>
    </xdr:from>
    <xdr:to>
      <xdr:col>6</xdr:col>
      <xdr:colOff>38100</xdr:colOff>
      <xdr:row>94</xdr:row>
      <xdr:rowOff>34920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0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51447</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30795" y="1582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40640</xdr:rowOff>
    </xdr:from>
    <xdr:to>
      <xdr:col>55</xdr:col>
      <xdr:colOff>0</xdr:colOff>
      <xdr:row>39</xdr:row>
      <xdr:rowOff>41021</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72719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40640</xdr:rowOff>
    </xdr:from>
    <xdr:to>
      <xdr:col>50</xdr:col>
      <xdr:colOff>114300</xdr:colOff>
      <xdr:row>39</xdr:row>
      <xdr:rowOff>44323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8750300" y="6727190"/>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44323</xdr:rowOff>
    </xdr:from>
    <xdr:to>
      <xdr:col>45</xdr:col>
      <xdr:colOff>177800</xdr:colOff>
      <xdr:row>39</xdr:row>
      <xdr:rowOff>44323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43942</xdr:rowOff>
    </xdr:from>
    <xdr:to>
      <xdr:col>41</xdr:col>
      <xdr:colOff>50800</xdr:colOff>
      <xdr:row>39</xdr:row>
      <xdr:rowOff>44323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972300" y="673049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161671</xdr:rowOff>
    </xdr:from>
    <xdr:to>
      <xdr:col>55</xdr:col>
      <xdr:colOff>50800</xdr:colOff>
      <xdr:row>39</xdr:row>
      <xdr:rowOff>91821</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76598</xdr:rowOff>
    </xdr:from>
    <xdr:ext cx="313932"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5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161290</xdr:rowOff>
    </xdr:from>
    <xdr:to>
      <xdr:col>50</xdr:col>
      <xdr:colOff>165100</xdr:colOff>
      <xdr:row>39</xdr:row>
      <xdr:rowOff>91440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82567</xdr:rowOff>
    </xdr:from>
    <xdr:ext cx="313932"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82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164973</xdr:rowOff>
    </xdr:from>
    <xdr:to>
      <xdr:col>46</xdr:col>
      <xdr:colOff>38100</xdr:colOff>
      <xdr:row>39</xdr:row>
      <xdr:rowOff>95123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86250</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625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164973</xdr:rowOff>
    </xdr:from>
    <xdr:to>
      <xdr:col>41</xdr:col>
      <xdr:colOff>101600</xdr:colOff>
      <xdr:row>39</xdr:row>
      <xdr:rowOff>95123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86250</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736650"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164592</xdr:rowOff>
    </xdr:from>
    <xdr:to>
      <xdr:col>36</xdr:col>
      <xdr:colOff>165100</xdr:colOff>
      <xdr:row>39</xdr:row>
      <xdr:rowOff>94742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85869</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847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131311</xdr:rowOff>
    </xdr:from>
    <xdr:to>
      <xdr:col>55</xdr:col>
      <xdr:colOff>0</xdr:colOff>
      <xdr:row>56</xdr:row>
      <xdr:rowOff>161927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732511"/>
          <a:ext cx="838200" cy="3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84571</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57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131311</xdr:rowOff>
    </xdr:from>
    <xdr:to>
      <xdr:col>50</xdr:col>
      <xdr:colOff>114300</xdr:colOff>
      <xdr:row>57</xdr:row>
      <xdr:rowOff>3539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732511"/>
          <a:ext cx="889000" cy="4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5353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161775</xdr:rowOff>
    </xdr:from>
    <xdr:to>
      <xdr:col>45</xdr:col>
      <xdr:colOff>177800</xdr:colOff>
      <xdr:row>57</xdr:row>
      <xdr:rowOff>3539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762975"/>
          <a:ext cx="8890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37693</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161775</xdr:rowOff>
    </xdr:from>
    <xdr:to>
      <xdr:col>41</xdr:col>
      <xdr:colOff>50800</xdr:colOff>
      <xdr:row>56</xdr:row>
      <xdr:rowOff>164442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76297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39888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24815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9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111127</xdr:rowOff>
    </xdr:from>
    <xdr:to>
      <xdr:col>55</xdr:col>
      <xdr:colOff>50800</xdr:colOff>
      <xdr:row>57</xdr:row>
      <xdr:rowOff>41277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7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134004</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5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80511</xdr:rowOff>
    </xdr:from>
    <xdr:to>
      <xdr:col>50</xdr:col>
      <xdr:colOff>165100</xdr:colOff>
      <xdr:row>57</xdr:row>
      <xdr:rowOff>10661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27188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45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124189</xdr:rowOff>
    </xdr:from>
    <xdr:to>
      <xdr:col>46</xdr:col>
      <xdr:colOff>38100</xdr:colOff>
      <xdr:row>57</xdr:row>
      <xdr:rowOff>54339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7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70866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5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110975</xdr:rowOff>
    </xdr:from>
    <xdr:to>
      <xdr:col>41</xdr:col>
      <xdr:colOff>101600</xdr:colOff>
      <xdr:row>57</xdr:row>
      <xdr:rowOff>41125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57652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48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113642</xdr:rowOff>
    </xdr:from>
    <xdr:to>
      <xdr:col>36</xdr:col>
      <xdr:colOff>165100</xdr:colOff>
      <xdr:row>57</xdr:row>
      <xdr:rowOff>43792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1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60319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4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88385</xdr:rowOff>
    </xdr:from>
    <xdr:to>
      <xdr:col>55</xdr:col>
      <xdr:colOff>0</xdr:colOff>
      <xdr:row>77</xdr:row>
      <xdr:rowOff>153025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2947135"/>
          <a:ext cx="838200" cy="40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88385</xdr:rowOff>
    </xdr:from>
    <xdr:to>
      <xdr:col>50</xdr:col>
      <xdr:colOff>114300</xdr:colOff>
      <xdr:row>76</xdr:row>
      <xdr:rowOff>101633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2947135"/>
          <a:ext cx="889000" cy="18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101633</xdr:rowOff>
    </xdr:from>
    <xdr:to>
      <xdr:col>45</xdr:col>
      <xdr:colOff>177800</xdr:colOff>
      <xdr:row>77</xdr:row>
      <xdr:rowOff>78206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131833"/>
          <a:ext cx="889000" cy="14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92608</xdr:rowOff>
    </xdr:from>
    <xdr:to>
      <xdr:col>41</xdr:col>
      <xdr:colOff>50800</xdr:colOff>
      <xdr:row>77</xdr:row>
      <xdr:rowOff>78206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2265558"/>
          <a:ext cx="889000" cy="101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102225</xdr:rowOff>
    </xdr:from>
    <xdr:to>
      <xdr:col>55</xdr:col>
      <xdr:colOff>50800</xdr:colOff>
      <xdr:row>78</xdr:row>
      <xdr:rowOff>32375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125102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37585</xdr:rowOff>
    </xdr:from>
    <xdr:to>
      <xdr:col>50</xdr:col>
      <xdr:colOff>165100</xdr:colOff>
      <xdr:row>75</xdr:row>
      <xdr:rowOff>139185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89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155712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6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50833</xdr:rowOff>
    </xdr:from>
    <xdr:to>
      <xdr:col>46</xdr:col>
      <xdr:colOff>38100</xdr:colOff>
      <xdr:row>76</xdr:row>
      <xdr:rowOff>152433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08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168960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8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27406</xdr:rowOff>
    </xdr:from>
    <xdr:to>
      <xdr:col>41</xdr:col>
      <xdr:colOff>101600</xdr:colOff>
      <xdr:row>77</xdr:row>
      <xdr:rowOff>129006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145533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0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41808</xdr:rowOff>
    </xdr:from>
    <xdr:to>
      <xdr:col>36</xdr:col>
      <xdr:colOff>165100</xdr:colOff>
      <xdr:row>71</xdr:row>
      <xdr:rowOff>143408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21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159935</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198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35596</xdr:rowOff>
    </xdr:from>
    <xdr:to>
      <xdr:col>55</xdr:col>
      <xdr:colOff>0</xdr:colOff>
      <xdr:row>95</xdr:row>
      <xdr:rowOff>53403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323346"/>
          <a:ext cx="838200" cy="1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45296</xdr:rowOff>
    </xdr:from>
    <xdr:to>
      <xdr:col>50</xdr:col>
      <xdr:colOff>114300</xdr:colOff>
      <xdr:row>95</xdr:row>
      <xdr:rowOff>53403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333046"/>
          <a:ext cx="889000" cy="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82581</xdr:rowOff>
    </xdr:from>
    <xdr:to>
      <xdr:col>45</xdr:col>
      <xdr:colOff>177800</xdr:colOff>
      <xdr:row>95</xdr:row>
      <xdr:rowOff>45296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198881"/>
          <a:ext cx="889000" cy="1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82581</xdr:rowOff>
    </xdr:from>
    <xdr:to>
      <xdr:col>41</xdr:col>
      <xdr:colOff>50800</xdr:colOff>
      <xdr:row>95</xdr:row>
      <xdr:rowOff>107635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198881"/>
          <a:ext cx="889000" cy="19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149607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6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156246</xdr:rowOff>
    </xdr:from>
    <xdr:to>
      <xdr:col>55</xdr:col>
      <xdr:colOff>50800</xdr:colOff>
      <xdr:row>95</xdr:row>
      <xdr:rowOff>86396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27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7673</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12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2603</xdr:rowOff>
    </xdr:from>
    <xdr:to>
      <xdr:col>50</xdr:col>
      <xdr:colOff>165100</xdr:colOff>
      <xdr:row>95</xdr:row>
      <xdr:rowOff>104203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2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120730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06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165946</xdr:rowOff>
    </xdr:from>
    <xdr:to>
      <xdr:col>46</xdr:col>
      <xdr:colOff>38100</xdr:colOff>
      <xdr:row>95</xdr:row>
      <xdr:rowOff>96096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2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112623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0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31781</xdr:rowOff>
    </xdr:from>
    <xdr:to>
      <xdr:col>41</xdr:col>
      <xdr:colOff>101600</xdr:colOff>
      <xdr:row>94</xdr:row>
      <xdr:rowOff>133381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1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149908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592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56835</xdr:rowOff>
    </xdr:from>
    <xdr:to>
      <xdr:col>36</xdr:col>
      <xdr:colOff>165100</xdr:colOff>
      <xdr:row>95</xdr:row>
      <xdr:rowOff>158435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34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3512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1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54726</xdr:rowOff>
    </xdr:from>
    <xdr:to>
      <xdr:col>85</xdr:col>
      <xdr:colOff>127000</xdr:colOff>
      <xdr:row>37</xdr:row>
      <xdr:rowOff>99336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98376"/>
          <a:ext cx="838200" cy="4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50562</xdr:rowOff>
    </xdr:from>
    <xdr:to>
      <xdr:col>81</xdr:col>
      <xdr:colOff>50800</xdr:colOff>
      <xdr:row>37</xdr:row>
      <xdr:rowOff>99336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394212"/>
          <a:ext cx="889000" cy="4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50562</xdr:rowOff>
    </xdr:from>
    <xdr:to>
      <xdr:col>76</xdr:col>
      <xdr:colOff>114300</xdr:colOff>
      <xdr:row>37</xdr:row>
      <xdr:rowOff>72704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394212"/>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5740</xdr:rowOff>
    </xdr:from>
    <xdr:to>
      <xdr:col>71</xdr:col>
      <xdr:colOff>177800</xdr:colOff>
      <xdr:row>37</xdr:row>
      <xdr:rowOff>72704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49390"/>
          <a:ext cx="889000" cy="6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67735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3926</xdr:rowOff>
    </xdr:from>
    <xdr:to>
      <xdr:col>85</xdr:col>
      <xdr:colOff>177800</xdr:colOff>
      <xdr:row>37</xdr:row>
      <xdr:rowOff>105526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4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153803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48536</xdr:rowOff>
    </xdr:from>
    <xdr:to>
      <xdr:col>81</xdr:col>
      <xdr:colOff>101600</xdr:colOff>
      <xdr:row>37</xdr:row>
      <xdr:rowOff>150136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141263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8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171212</xdr:rowOff>
    </xdr:from>
    <xdr:to>
      <xdr:col>76</xdr:col>
      <xdr:colOff>165100</xdr:colOff>
      <xdr:row>37</xdr:row>
      <xdr:rowOff>101362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92489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21904</xdr:rowOff>
    </xdr:from>
    <xdr:to>
      <xdr:col>72</xdr:col>
      <xdr:colOff>38100</xdr:colOff>
      <xdr:row>37</xdr:row>
      <xdr:rowOff>123504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6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114631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5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126390</xdr:rowOff>
    </xdr:from>
    <xdr:to>
      <xdr:col>67</xdr:col>
      <xdr:colOff>101600</xdr:colOff>
      <xdr:row>37</xdr:row>
      <xdr:rowOff>56540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73067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0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67906</xdr:rowOff>
    </xdr:from>
    <xdr:to>
      <xdr:col>85</xdr:col>
      <xdr:colOff>127000</xdr:colOff>
      <xdr:row>56</xdr:row>
      <xdr:rowOff>170218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669106"/>
          <a:ext cx="8382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138034</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567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67906</xdr:rowOff>
    </xdr:from>
    <xdr:to>
      <xdr:col>81</xdr:col>
      <xdr:colOff>50800</xdr:colOff>
      <xdr:row>56</xdr:row>
      <xdr:rowOff>152319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669106"/>
          <a:ext cx="889000" cy="8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89385</xdr:rowOff>
    </xdr:from>
    <xdr:to>
      <xdr:col>76</xdr:col>
      <xdr:colOff>114300</xdr:colOff>
      <xdr:row>56</xdr:row>
      <xdr:rowOff>152319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690585"/>
          <a:ext cx="889000" cy="6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45435</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89385</xdr:rowOff>
    </xdr:from>
    <xdr:to>
      <xdr:col>71</xdr:col>
      <xdr:colOff>177800</xdr:colOff>
      <xdr:row>57</xdr:row>
      <xdr:rowOff>19031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690585"/>
          <a:ext cx="889000" cy="10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119418</xdr:rowOff>
    </xdr:from>
    <xdr:to>
      <xdr:col>85</xdr:col>
      <xdr:colOff>177800</xdr:colOff>
      <xdr:row>57</xdr:row>
      <xdr:rowOff>49568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97845</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6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17106</xdr:rowOff>
    </xdr:from>
    <xdr:to>
      <xdr:col>81</xdr:col>
      <xdr:colOff>101600</xdr:colOff>
      <xdr:row>56</xdr:row>
      <xdr:rowOff>118706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6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135233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39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101519</xdr:rowOff>
    </xdr:from>
    <xdr:to>
      <xdr:col>76</xdr:col>
      <xdr:colOff>165100</xdr:colOff>
      <xdr:row>57</xdr:row>
      <xdr:rowOff>31669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22796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79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38585</xdr:rowOff>
    </xdr:from>
    <xdr:to>
      <xdr:col>72</xdr:col>
      <xdr:colOff>38100</xdr:colOff>
      <xdr:row>56</xdr:row>
      <xdr:rowOff>140185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63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156712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1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139681</xdr:rowOff>
    </xdr:from>
    <xdr:to>
      <xdr:col>67</xdr:col>
      <xdr:colOff>101600</xdr:colOff>
      <xdr:row>57</xdr:row>
      <xdr:rowOff>69831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74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86358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51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127242</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00342"/>
          <a:ext cx="889000" cy="8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156769</xdr:rowOff>
    </xdr:from>
    <xdr:to>
      <xdr:col>76</xdr:col>
      <xdr:colOff>114300</xdr:colOff>
      <xdr:row>78</xdr:row>
      <xdr:rowOff>127242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358419"/>
          <a:ext cx="889000" cy="1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156769</xdr:rowOff>
    </xdr:from>
    <xdr:to>
      <xdr:col>71</xdr:col>
      <xdr:colOff>177800</xdr:colOff>
      <xdr:row>79</xdr:row>
      <xdr:rowOff>26943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358419"/>
          <a:ext cx="889000" cy="21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168445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76442</xdr:rowOff>
    </xdr:from>
    <xdr:to>
      <xdr:col>76</xdr:col>
      <xdr:colOff>165100</xdr:colOff>
      <xdr:row>79</xdr:row>
      <xdr:rowOff>6592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169169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4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105969</xdr:rowOff>
    </xdr:from>
    <xdr:to>
      <xdr:col>72</xdr:col>
      <xdr:colOff>38100</xdr:colOff>
      <xdr:row>78</xdr:row>
      <xdr:rowOff>36119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52646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36111" y="1308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147593</xdr:rowOff>
    </xdr:from>
    <xdr:to>
      <xdr:col>67</xdr:col>
      <xdr:colOff>101600</xdr:colOff>
      <xdr:row>79</xdr:row>
      <xdr:rowOff>77743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2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68870</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61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170351</xdr:rowOff>
    </xdr:from>
    <xdr:to>
      <xdr:col>85</xdr:col>
      <xdr:colOff>127000</xdr:colOff>
      <xdr:row>94</xdr:row>
      <xdr:rowOff>24513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115201"/>
          <a:ext cx="838200" cy="2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34856</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322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16210</xdr:rowOff>
    </xdr:from>
    <xdr:to>
      <xdr:col>81</xdr:col>
      <xdr:colOff>50800</xdr:colOff>
      <xdr:row>94</xdr:row>
      <xdr:rowOff>24513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132510"/>
          <a:ext cx="889000" cy="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166549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4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16210</xdr:rowOff>
    </xdr:from>
    <xdr:to>
      <xdr:col>76</xdr:col>
      <xdr:colOff>114300</xdr:colOff>
      <xdr:row>94</xdr:row>
      <xdr:rowOff>34855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132510"/>
          <a:ext cx="889000" cy="1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30249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48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6290</xdr:rowOff>
    </xdr:from>
    <xdr:to>
      <xdr:col>71</xdr:col>
      <xdr:colOff>177800</xdr:colOff>
      <xdr:row>94</xdr:row>
      <xdr:rowOff>34855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122590"/>
          <a:ext cx="889000" cy="2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45784</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50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47558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5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119551</xdr:rowOff>
    </xdr:from>
    <xdr:to>
      <xdr:col>85</xdr:col>
      <xdr:colOff>177800</xdr:colOff>
      <xdr:row>94</xdr:row>
      <xdr:rowOff>49701</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0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142428</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91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145163</xdr:rowOff>
    </xdr:from>
    <xdr:to>
      <xdr:col>81</xdr:col>
      <xdr:colOff>101600</xdr:colOff>
      <xdr:row>94</xdr:row>
      <xdr:rowOff>75313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09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91840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8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136860</xdr:rowOff>
    </xdr:from>
    <xdr:to>
      <xdr:col>76</xdr:col>
      <xdr:colOff>165100</xdr:colOff>
      <xdr:row>94</xdr:row>
      <xdr:rowOff>67010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08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83537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85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155505</xdr:rowOff>
    </xdr:from>
    <xdr:to>
      <xdr:col>72</xdr:col>
      <xdr:colOff>38100</xdr:colOff>
      <xdr:row>94</xdr:row>
      <xdr:rowOff>85655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1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102182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8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126940</xdr:rowOff>
    </xdr:from>
    <xdr:to>
      <xdr:col>67</xdr:col>
      <xdr:colOff>101600</xdr:colOff>
      <xdr:row>94</xdr:row>
      <xdr:rowOff>57090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07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73617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84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目的別の住民一人当たりのコストは、全体的に類似団体を上回っている。商工費については、峰山高原スキー場建設等の大型事業が終了したことから大幅に減少しているが、衛生費、</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公債費については大幅に上回っている状況である。衛生費については、一部事務組合（ごみ・し尿処理施設）への負担金と企業会計（病院・上下水道）への補助金が大きいことによる。</a:t>
          </a:r>
          <a:r>
            <a:rPr kumimoji="1" lang="ja-JP" altLang="en-US" sz="1100">
              <a:solidFill>
                <a:schemeClr val="dk1"/>
              </a:solidFill>
              <a:effectLst/>
              <a:latin typeface="+mn-lt"/>
              <a:ea typeface="+mn-ea"/>
              <a:cs typeface="+mn-cs"/>
            </a:rPr>
            <a:t>土木費については、道路や橋梁の維持改良事業に加え、若者世帯への住宅補助事業を実施しているため、類似団体より高くなっている。</a:t>
          </a:r>
          <a:r>
            <a:rPr kumimoji="1" lang="ja-JP" altLang="ja-JP" sz="1100">
              <a:solidFill>
                <a:schemeClr val="dk1"/>
              </a:solidFill>
              <a:effectLst/>
              <a:latin typeface="+mn-lt"/>
              <a:ea typeface="+mn-ea"/>
              <a:cs typeface="+mn-cs"/>
            </a:rPr>
            <a:t>公債費については、公債費負担適正化計画に沿った繰上償還等を行ってきたことにより徐々にではあるが減少傾向にあるが、類似団体平均値を大きく上回っている。さらに、近年実施してきた大型建設事業の地方債の償還が本格的に始まることから引き続き高い水準を維持していく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年度末残高は</a:t>
          </a:r>
          <a:r>
            <a:rPr kumimoji="1" lang="en-US" altLang="ja-JP" sz="1100">
              <a:solidFill>
                <a:schemeClr val="dk1"/>
              </a:solidFill>
              <a:effectLst/>
              <a:latin typeface="+mn-lt"/>
              <a:ea typeface="+mn-ea"/>
              <a:cs typeface="+mn-cs"/>
            </a:rPr>
            <a:t>17.68</a:t>
          </a:r>
          <a:r>
            <a:rPr kumimoji="1" lang="ja-JP" altLang="ja-JP" sz="1100">
              <a:solidFill>
                <a:schemeClr val="dk1"/>
              </a:solidFill>
              <a:effectLst/>
              <a:latin typeface="+mn-lt"/>
              <a:ea typeface="+mn-ea"/>
              <a:cs typeface="+mn-cs"/>
            </a:rPr>
            <a:t>億円となっている。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年度の実質収支額は、歳入</a:t>
          </a:r>
          <a:r>
            <a:rPr kumimoji="1" lang="en-US" altLang="ja-JP" sz="1100">
              <a:solidFill>
                <a:schemeClr val="dk1"/>
              </a:solidFill>
              <a:effectLst/>
              <a:latin typeface="+mn-lt"/>
              <a:ea typeface="+mn-ea"/>
              <a:cs typeface="+mn-cs"/>
            </a:rPr>
            <a:t>91.16</a:t>
          </a:r>
          <a:r>
            <a:rPr kumimoji="1" lang="ja-JP" altLang="ja-JP" sz="1100">
              <a:solidFill>
                <a:schemeClr val="dk1"/>
              </a:solidFill>
              <a:effectLst/>
              <a:latin typeface="+mn-lt"/>
              <a:ea typeface="+mn-ea"/>
              <a:cs typeface="+mn-cs"/>
            </a:rPr>
            <a:t>億円から歳出</a:t>
          </a:r>
          <a:r>
            <a:rPr kumimoji="1" lang="en-US" altLang="ja-JP" sz="1100">
              <a:solidFill>
                <a:schemeClr val="dk1"/>
              </a:solidFill>
              <a:effectLst/>
              <a:latin typeface="+mn-lt"/>
              <a:ea typeface="+mn-ea"/>
              <a:cs typeface="+mn-cs"/>
            </a:rPr>
            <a:t>89.13</a:t>
          </a:r>
          <a:r>
            <a:rPr kumimoji="1" lang="ja-JP" altLang="ja-JP" sz="1100">
              <a:solidFill>
                <a:schemeClr val="dk1"/>
              </a:solidFill>
              <a:effectLst/>
              <a:latin typeface="+mn-lt"/>
              <a:ea typeface="+mn-ea"/>
              <a:cs typeface="+mn-cs"/>
            </a:rPr>
            <a:t>億円を差し引いた金額から、さらに翌年度へ繰越財源</a:t>
          </a:r>
          <a:r>
            <a:rPr kumimoji="1" lang="en-US" altLang="ja-JP" sz="1100">
              <a:solidFill>
                <a:schemeClr val="dk1"/>
              </a:solidFill>
              <a:effectLst/>
              <a:latin typeface="+mn-lt"/>
              <a:ea typeface="+mn-ea"/>
              <a:cs typeface="+mn-cs"/>
            </a:rPr>
            <a:t>0.26</a:t>
          </a:r>
          <a:r>
            <a:rPr kumimoji="1" lang="ja-JP" altLang="ja-JP" sz="1100">
              <a:solidFill>
                <a:schemeClr val="dk1"/>
              </a:solidFill>
              <a:effectLst/>
              <a:latin typeface="+mn-lt"/>
              <a:ea typeface="+mn-ea"/>
              <a:cs typeface="+mn-cs"/>
            </a:rPr>
            <a:t>億円を差し引いた</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億円が黒字ということになり、これを比率で表すと</a:t>
          </a:r>
          <a:r>
            <a:rPr kumimoji="1" lang="en-US" altLang="ja-JP" sz="1100">
              <a:solidFill>
                <a:schemeClr val="dk1"/>
              </a:solidFill>
              <a:effectLst/>
              <a:latin typeface="+mn-lt"/>
              <a:ea typeface="+mn-ea"/>
              <a:cs typeface="+mn-cs"/>
            </a:rPr>
            <a:t>3.24</a:t>
          </a:r>
          <a:r>
            <a:rPr kumimoji="1" lang="ja-JP" altLang="ja-JP" sz="1100">
              <a:solidFill>
                <a:schemeClr val="dk1"/>
              </a:solidFill>
              <a:effectLst/>
              <a:latin typeface="+mn-lt"/>
              <a:ea typeface="+mn-ea"/>
              <a:cs typeface="+mn-cs"/>
            </a:rPr>
            <a:t>％となる。実質単年度収支は、平成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年度以降赤字となっていたが、令和２年度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黒字となった。今後は普通交付税を含めた一般財源の確保がさらに厳しくなる見込みであり、動向を注視していく必要がある。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予算の確実な執行により黒字及び企業会計における資金剰余額が発生しており、健全な財政運営・企業経営が行われている。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公立神崎総合病院事業会計においては、</a:t>
          </a:r>
          <a:r>
            <a:rPr kumimoji="1" lang="ja-JP" altLang="ja-JP" sz="1100">
              <a:solidFill>
                <a:schemeClr val="dk1"/>
              </a:solidFill>
              <a:effectLst/>
              <a:latin typeface="+mn-lt"/>
              <a:ea typeface="+mn-ea"/>
              <a:cs typeface="+mn-cs"/>
            </a:rPr>
            <a:t>令和元年度に公立神崎総合病院北館の建て替えが完了し、また令和２年度は減収対策企業債</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億円を借入したこと等により流動資産が増加し、黒字額が大幅に増加している。</a:t>
          </a:r>
          <a:r>
            <a:rPr kumimoji="1" lang="ja-JP" altLang="en-US" sz="1100">
              <a:solidFill>
                <a:schemeClr val="dk1"/>
              </a:solidFill>
              <a:effectLst/>
              <a:latin typeface="+mn-lt"/>
              <a:ea typeface="+mn-ea"/>
              <a:cs typeface="+mn-cs"/>
            </a:rPr>
            <a:t>令和３年度は新型コロナウイルス感染症に係る国・県からの補助金が</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億円あったこと、入院・外来収益が前年度比</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億円の増であったこと等により、資金剰余額が前年度比</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億円増となった。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4467_&#31070;&#27827;&#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44.2</v>
          </cell>
          <cell r="BQ51"/>
          <cell r="BR51"/>
          <cell r="BS51"/>
          <cell r="BT51"/>
          <cell r="BU51"/>
          <cell r="BV51"/>
          <cell r="BW51"/>
          <cell r="BX51">
            <v>56.4</v>
          </cell>
          <cell r="BY51"/>
          <cell r="BZ51"/>
          <cell r="CA51"/>
          <cell r="CB51"/>
          <cell r="CC51"/>
          <cell r="CD51"/>
          <cell r="CE51"/>
          <cell r="CF51">
            <v>76</v>
          </cell>
          <cell r="CG51"/>
          <cell r="CH51"/>
          <cell r="CI51"/>
          <cell r="CJ51"/>
          <cell r="CK51"/>
          <cell r="CL51"/>
          <cell r="CM51"/>
          <cell r="CN51">
            <v>73.5</v>
          </cell>
          <cell r="CO51"/>
          <cell r="CP51"/>
          <cell r="CQ51"/>
          <cell r="CR51"/>
          <cell r="CS51"/>
          <cell r="CT51"/>
          <cell r="CU51"/>
          <cell r="CV51">
            <v>36.9</v>
          </cell>
          <cell r="CW51"/>
          <cell r="CX51"/>
          <cell r="CY51"/>
          <cell r="CZ51"/>
          <cell r="DA51"/>
          <cell r="DB51"/>
          <cell r="DC51"/>
        </row>
        <row r="53">
          <cell r="BP53">
            <v>36.200000000000003</v>
          </cell>
          <cell r="BQ53"/>
          <cell r="BR53"/>
          <cell r="BS53"/>
          <cell r="BT53"/>
          <cell r="BU53"/>
          <cell r="BV53"/>
          <cell r="BW53"/>
          <cell r="BX53">
            <v>38</v>
          </cell>
          <cell r="BY53"/>
          <cell r="BZ53"/>
          <cell r="CA53"/>
          <cell r="CB53"/>
          <cell r="CC53"/>
          <cell r="CD53"/>
          <cell r="CE53"/>
          <cell r="CF53">
            <v>39.799999999999997</v>
          </cell>
          <cell r="CG53"/>
          <cell r="CH53"/>
          <cell r="CI53"/>
          <cell r="CJ53"/>
          <cell r="CK53"/>
          <cell r="CL53"/>
          <cell r="CM53"/>
          <cell r="CN53">
            <v>41.2</v>
          </cell>
          <cell r="CO53"/>
          <cell r="CP53"/>
          <cell r="CQ53"/>
          <cell r="CR53"/>
          <cell r="CS53"/>
          <cell r="CT53"/>
          <cell r="CU53"/>
          <cell r="CV53">
            <v>43.2</v>
          </cell>
          <cell r="CW53"/>
          <cell r="CX53"/>
          <cell r="CY53"/>
          <cell r="CZ53"/>
          <cell r="DA53"/>
          <cell r="DB53"/>
          <cell r="DC53"/>
        </row>
        <row r="55">
          <cell r="AN55" t="str">
            <v>類似団体内平均値</v>
          </cell>
          <cell r="BP55">
            <v>0</v>
          </cell>
          <cell r="BQ55"/>
          <cell r="BR55"/>
          <cell r="BS55"/>
          <cell r="BT55"/>
          <cell r="BU55"/>
          <cell r="BV55"/>
          <cell r="BW55"/>
          <cell r="BX55">
            <v>0</v>
          </cell>
          <cell r="BY55"/>
          <cell r="BZ55"/>
          <cell r="CA55"/>
          <cell r="CB55"/>
          <cell r="CC55"/>
          <cell r="CD55"/>
          <cell r="CE55"/>
          <cell r="CF55">
            <v>3.1</v>
          </cell>
          <cell r="CG55"/>
          <cell r="CH55"/>
          <cell r="CI55"/>
          <cell r="CJ55"/>
          <cell r="CK55"/>
          <cell r="CL55"/>
          <cell r="CM55"/>
          <cell r="CN55">
            <v>13.7</v>
          </cell>
          <cell r="CO55"/>
          <cell r="CP55"/>
          <cell r="CQ55"/>
          <cell r="CR55"/>
          <cell r="CS55"/>
          <cell r="CT55"/>
          <cell r="CU55"/>
          <cell r="CV55">
            <v>6.9</v>
          </cell>
          <cell r="CW55"/>
          <cell r="CX55"/>
          <cell r="CY55"/>
          <cell r="CZ55"/>
          <cell r="DA55"/>
          <cell r="DB55"/>
          <cell r="DC55"/>
        </row>
        <row r="57">
          <cell r="BP57">
            <v>59.4</v>
          </cell>
          <cell r="BQ57"/>
          <cell r="BR57"/>
          <cell r="BS57"/>
          <cell r="BT57"/>
          <cell r="BU57"/>
          <cell r="BV57"/>
          <cell r="BW57"/>
          <cell r="BX57">
            <v>60</v>
          </cell>
          <cell r="BY57"/>
          <cell r="BZ57"/>
          <cell r="CA57"/>
          <cell r="CB57"/>
          <cell r="CC57"/>
          <cell r="CD57"/>
          <cell r="CE57"/>
          <cell r="CF57">
            <v>61.2</v>
          </cell>
          <cell r="CG57"/>
          <cell r="CH57"/>
          <cell r="CI57"/>
          <cell r="CJ57"/>
          <cell r="CK57"/>
          <cell r="CL57"/>
          <cell r="CM57"/>
          <cell r="CN57">
            <v>62</v>
          </cell>
          <cell r="CO57"/>
          <cell r="CP57"/>
          <cell r="CQ57"/>
          <cell r="CR57"/>
          <cell r="CS57"/>
          <cell r="CT57"/>
          <cell r="CU57"/>
          <cell r="CV57">
            <v>62.9</v>
          </cell>
          <cell r="CW57"/>
          <cell r="CX57"/>
          <cell r="CY57"/>
          <cell r="CZ57"/>
          <cell r="DA57"/>
          <cell r="DB57"/>
          <cell r="DC57"/>
        </row>
        <row r="72">
          <cell r="BP72" t="str">
            <v>H29</v>
          </cell>
          <cell r="BX72" t="str">
            <v>H30</v>
          </cell>
          <cell r="CF72" t="str">
            <v>R01</v>
          </cell>
          <cell r="CN72" t="str">
            <v>R02</v>
          </cell>
          <cell r="CV72" t="str">
            <v>R03</v>
          </cell>
        </row>
        <row r="73">
          <cell r="AN73" t="str">
            <v>当該団体値</v>
          </cell>
          <cell r="BP73">
            <v>44.2</v>
          </cell>
          <cell r="BQ73"/>
          <cell r="BR73"/>
          <cell r="BS73"/>
          <cell r="BT73"/>
          <cell r="BU73"/>
          <cell r="BV73"/>
          <cell r="BW73"/>
          <cell r="BX73">
            <v>56.4</v>
          </cell>
          <cell r="BY73"/>
          <cell r="BZ73"/>
          <cell r="CA73"/>
          <cell r="CB73"/>
          <cell r="CC73"/>
          <cell r="CD73"/>
          <cell r="CE73"/>
          <cell r="CF73">
            <v>76</v>
          </cell>
          <cell r="CG73"/>
          <cell r="CH73"/>
          <cell r="CI73"/>
          <cell r="CJ73"/>
          <cell r="CK73"/>
          <cell r="CL73"/>
          <cell r="CM73"/>
          <cell r="CN73">
            <v>73.5</v>
          </cell>
          <cell r="CO73"/>
          <cell r="CP73"/>
          <cell r="CQ73"/>
          <cell r="CR73"/>
          <cell r="CS73"/>
          <cell r="CT73"/>
          <cell r="CU73"/>
          <cell r="CV73">
            <v>36.9</v>
          </cell>
          <cell r="CW73"/>
          <cell r="CX73"/>
          <cell r="CY73"/>
          <cell r="CZ73"/>
          <cell r="DA73"/>
          <cell r="DB73"/>
          <cell r="DC73"/>
        </row>
        <row r="75">
          <cell r="BP75">
            <v>16</v>
          </cell>
          <cell r="BQ75"/>
          <cell r="BR75"/>
          <cell r="BS75"/>
          <cell r="BT75"/>
          <cell r="BU75"/>
          <cell r="BV75"/>
          <cell r="BW75"/>
          <cell r="BX75">
            <v>16.3</v>
          </cell>
          <cell r="BY75"/>
          <cell r="BZ75"/>
          <cell r="CA75"/>
          <cell r="CB75"/>
          <cell r="CC75"/>
          <cell r="CD75"/>
          <cell r="CE75"/>
          <cell r="CF75">
            <v>15.8</v>
          </cell>
          <cell r="CG75"/>
          <cell r="CH75"/>
          <cell r="CI75"/>
          <cell r="CJ75"/>
          <cell r="CK75"/>
          <cell r="CL75"/>
          <cell r="CM75"/>
          <cell r="CN75">
            <v>14.4</v>
          </cell>
          <cell r="CO75"/>
          <cell r="CP75"/>
          <cell r="CQ75"/>
          <cell r="CR75"/>
          <cell r="CS75"/>
          <cell r="CT75"/>
          <cell r="CU75"/>
          <cell r="CV75">
            <v>12.5</v>
          </cell>
          <cell r="CW75"/>
          <cell r="CX75"/>
          <cell r="CY75"/>
          <cell r="CZ75"/>
          <cell r="DA75"/>
          <cell r="DB75"/>
          <cell r="DC75"/>
        </row>
        <row r="77">
          <cell r="AN77" t="str">
            <v>類似団体内平均値</v>
          </cell>
          <cell r="BP77">
            <v>0</v>
          </cell>
          <cell r="BQ77"/>
          <cell r="BR77"/>
          <cell r="BS77"/>
          <cell r="BT77"/>
          <cell r="BU77"/>
          <cell r="BV77"/>
          <cell r="BW77"/>
          <cell r="BX77">
            <v>0</v>
          </cell>
          <cell r="BY77"/>
          <cell r="BZ77"/>
          <cell r="CA77"/>
          <cell r="CB77"/>
          <cell r="CC77"/>
          <cell r="CD77"/>
          <cell r="CE77"/>
          <cell r="CF77">
            <v>3.1</v>
          </cell>
          <cell r="CG77"/>
          <cell r="CH77"/>
          <cell r="CI77"/>
          <cell r="CJ77"/>
          <cell r="CK77"/>
          <cell r="CL77"/>
          <cell r="CM77"/>
          <cell r="CN77">
            <v>13.7</v>
          </cell>
          <cell r="CO77"/>
          <cell r="CP77"/>
          <cell r="CQ77"/>
          <cell r="CR77"/>
          <cell r="CS77"/>
          <cell r="CT77"/>
          <cell r="CU77"/>
          <cell r="CV77">
            <v>6.9</v>
          </cell>
          <cell r="CW77"/>
          <cell r="CX77"/>
          <cell r="CY77"/>
          <cell r="CZ77"/>
          <cell r="DA77"/>
          <cell r="DB77"/>
          <cell r="DC77"/>
        </row>
        <row r="79">
          <cell r="BP79">
            <v>7.9</v>
          </cell>
          <cell r="BQ79"/>
          <cell r="BR79"/>
          <cell r="BS79"/>
          <cell r="BT79"/>
          <cell r="BU79"/>
          <cell r="BV79"/>
          <cell r="BW79"/>
          <cell r="BX79">
            <v>7.8</v>
          </cell>
          <cell r="BY79"/>
          <cell r="BZ79"/>
          <cell r="CA79"/>
          <cell r="CB79"/>
          <cell r="CC79"/>
          <cell r="CD79"/>
          <cell r="CE79"/>
          <cell r="CF79">
            <v>7.9</v>
          </cell>
          <cell r="CG79"/>
          <cell r="CH79"/>
          <cell r="CI79"/>
          <cell r="CJ79"/>
          <cell r="CK79"/>
          <cell r="CL79"/>
          <cell r="CM79"/>
          <cell r="CN79">
            <v>7.9</v>
          </cell>
          <cell r="CO79"/>
          <cell r="CP79"/>
          <cell r="CQ79"/>
          <cell r="CR79"/>
          <cell r="CS79"/>
          <cell r="CT79"/>
          <cell r="CU79"/>
          <cell r="CV79">
            <v>8</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9116071</v>
      </c>
      <c r="BO4" s="411"/>
      <c r="BP4" s="411"/>
      <c r="BQ4" s="411"/>
      <c r="BR4" s="411"/>
      <c r="BS4" s="411"/>
      <c r="BT4" s="411"/>
      <c r="BU4" s="412"/>
      <c r="BV4" s="410">
        <v>10317354</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3.2</v>
      </c>
      <c r="CU4" s="417"/>
      <c r="CV4" s="417"/>
      <c r="CW4" s="417"/>
      <c r="CX4" s="417"/>
      <c r="CY4" s="417"/>
      <c r="CZ4" s="417"/>
      <c r="DA4" s="418"/>
      <c r="DB4" s="416">
        <v>5.4</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8913123</v>
      </c>
      <c r="BO5" s="448"/>
      <c r="BP5" s="448"/>
      <c r="BQ5" s="448"/>
      <c r="BR5" s="448"/>
      <c r="BS5" s="448"/>
      <c r="BT5" s="448"/>
      <c r="BU5" s="449"/>
      <c r="BV5" s="447">
        <v>10024545</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85.3</v>
      </c>
      <c r="CU5" s="445"/>
      <c r="CV5" s="445"/>
      <c r="CW5" s="445"/>
      <c r="CX5" s="445"/>
      <c r="CY5" s="445"/>
      <c r="CZ5" s="445"/>
      <c r="DA5" s="446"/>
      <c r="DB5" s="444">
        <v>91.8</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202948</v>
      </c>
      <c r="BO6" s="448"/>
      <c r="BP6" s="448"/>
      <c r="BQ6" s="448"/>
      <c r="BR6" s="448"/>
      <c r="BS6" s="448"/>
      <c r="BT6" s="448"/>
      <c r="BU6" s="449"/>
      <c r="BV6" s="447">
        <v>292809</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88.1</v>
      </c>
      <c r="CU6" s="485"/>
      <c r="CV6" s="485"/>
      <c r="CW6" s="485"/>
      <c r="CX6" s="485"/>
      <c r="CY6" s="485"/>
      <c r="CZ6" s="485"/>
      <c r="DA6" s="486"/>
      <c r="DB6" s="484">
        <v>95.5</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102</v>
      </c>
      <c r="AV7" s="480"/>
      <c r="AW7" s="480"/>
      <c r="AX7" s="480"/>
      <c r="AY7" s="481" t="s">
        <v>106</v>
      </c>
      <c r="AZ7" s="482"/>
      <c r="BA7" s="482"/>
      <c r="BB7" s="482"/>
      <c r="BC7" s="482"/>
      <c r="BD7" s="482"/>
      <c r="BE7" s="482"/>
      <c r="BF7" s="482"/>
      <c r="BG7" s="482"/>
      <c r="BH7" s="482"/>
      <c r="BI7" s="482"/>
      <c r="BJ7" s="482"/>
      <c r="BK7" s="482"/>
      <c r="BL7" s="482"/>
      <c r="BM7" s="483"/>
      <c r="BN7" s="447">
        <v>26145</v>
      </c>
      <c r="BO7" s="448"/>
      <c r="BP7" s="448"/>
      <c r="BQ7" s="448"/>
      <c r="BR7" s="448"/>
      <c r="BS7" s="448"/>
      <c r="BT7" s="448"/>
      <c r="BU7" s="449"/>
      <c r="BV7" s="447">
        <v>15061</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5449128</v>
      </c>
      <c r="CU7" s="448"/>
      <c r="CV7" s="448"/>
      <c r="CW7" s="448"/>
      <c r="CX7" s="448"/>
      <c r="CY7" s="448"/>
      <c r="CZ7" s="448"/>
      <c r="DA7" s="449"/>
      <c r="DB7" s="447">
        <v>5186902</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102</v>
      </c>
      <c r="AV8" s="480"/>
      <c r="AW8" s="480"/>
      <c r="AX8" s="480"/>
      <c r="AY8" s="481" t="s">
        <v>109</v>
      </c>
      <c r="AZ8" s="482"/>
      <c r="BA8" s="482"/>
      <c r="BB8" s="482"/>
      <c r="BC8" s="482"/>
      <c r="BD8" s="482"/>
      <c r="BE8" s="482"/>
      <c r="BF8" s="482"/>
      <c r="BG8" s="482"/>
      <c r="BH8" s="482"/>
      <c r="BI8" s="482"/>
      <c r="BJ8" s="482"/>
      <c r="BK8" s="482"/>
      <c r="BL8" s="482"/>
      <c r="BM8" s="483"/>
      <c r="BN8" s="447">
        <v>176803</v>
      </c>
      <c r="BO8" s="448"/>
      <c r="BP8" s="448"/>
      <c r="BQ8" s="448"/>
      <c r="BR8" s="448"/>
      <c r="BS8" s="448"/>
      <c r="BT8" s="448"/>
      <c r="BU8" s="449"/>
      <c r="BV8" s="447">
        <v>277748</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0.37</v>
      </c>
      <c r="CU8" s="488"/>
      <c r="CV8" s="488"/>
      <c r="CW8" s="488"/>
      <c r="CX8" s="488"/>
      <c r="CY8" s="488"/>
      <c r="CZ8" s="488"/>
      <c r="DA8" s="489"/>
      <c r="DB8" s="487">
        <v>0.39</v>
      </c>
      <c r="DC8" s="488"/>
      <c r="DD8" s="488"/>
      <c r="DE8" s="488"/>
      <c r="DF8" s="488"/>
      <c r="DG8" s="488"/>
      <c r="DH8" s="488"/>
      <c r="DI8" s="489"/>
    </row>
    <row r="9" spans="1:119" ht="18.75" customHeight="1" thickBot="1" x14ac:dyDescent="0.2">
      <c r="A9" s="178"/>
      <c r="B9" s="441" t="s">
        <v>111</v>
      </c>
      <c r="C9" s="442"/>
      <c r="D9" s="442"/>
      <c r="E9" s="442"/>
      <c r="F9" s="442"/>
      <c r="G9" s="442"/>
      <c r="H9" s="442"/>
      <c r="I9" s="442"/>
      <c r="J9" s="442"/>
      <c r="K9" s="490"/>
      <c r="L9" s="491" t="s">
        <v>112</v>
      </c>
      <c r="M9" s="492"/>
      <c r="N9" s="492"/>
      <c r="O9" s="492"/>
      <c r="P9" s="492"/>
      <c r="Q9" s="493"/>
      <c r="R9" s="494">
        <v>10616</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102</v>
      </c>
      <c r="AV9" s="480"/>
      <c r="AW9" s="480"/>
      <c r="AX9" s="480"/>
      <c r="AY9" s="481" t="s">
        <v>115</v>
      </c>
      <c r="AZ9" s="482"/>
      <c r="BA9" s="482"/>
      <c r="BB9" s="482"/>
      <c r="BC9" s="482"/>
      <c r="BD9" s="482"/>
      <c r="BE9" s="482"/>
      <c r="BF9" s="482"/>
      <c r="BG9" s="482"/>
      <c r="BH9" s="482"/>
      <c r="BI9" s="482"/>
      <c r="BJ9" s="482"/>
      <c r="BK9" s="482"/>
      <c r="BL9" s="482"/>
      <c r="BM9" s="483"/>
      <c r="BN9" s="447">
        <v>-100945</v>
      </c>
      <c r="BO9" s="448"/>
      <c r="BP9" s="448"/>
      <c r="BQ9" s="448"/>
      <c r="BR9" s="448"/>
      <c r="BS9" s="448"/>
      <c r="BT9" s="448"/>
      <c r="BU9" s="449"/>
      <c r="BV9" s="447">
        <v>135176</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14.2</v>
      </c>
      <c r="CU9" s="445"/>
      <c r="CV9" s="445"/>
      <c r="CW9" s="445"/>
      <c r="CX9" s="445"/>
      <c r="CY9" s="445"/>
      <c r="CZ9" s="445"/>
      <c r="DA9" s="446"/>
      <c r="DB9" s="444">
        <v>14.2</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117</v>
      </c>
      <c r="M10" s="477"/>
      <c r="N10" s="477"/>
      <c r="O10" s="477"/>
      <c r="P10" s="477"/>
      <c r="Q10" s="478"/>
      <c r="R10" s="498">
        <v>11452</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379988</v>
      </c>
      <c r="BO10" s="448"/>
      <c r="BP10" s="448"/>
      <c r="BQ10" s="448"/>
      <c r="BR10" s="448"/>
      <c r="BS10" s="448"/>
      <c r="BT10" s="448"/>
      <c r="BU10" s="449"/>
      <c r="BV10" s="447">
        <v>91660</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125</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128</v>
      </c>
      <c r="DC11" s="488"/>
      <c r="DD11" s="488"/>
      <c r="DE11" s="488"/>
      <c r="DF11" s="488"/>
      <c r="DG11" s="488"/>
      <c r="DH11" s="488"/>
      <c r="DI11" s="489"/>
    </row>
    <row r="12" spans="1:119" ht="18.75" customHeight="1" x14ac:dyDescent="0.15">
      <c r="A12" s="178"/>
      <c r="B12" s="507" t="s">
        <v>129</v>
      </c>
      <c r="C12" s="508"/>
      <c r="D12" s="508"/>
      <c r="E12" s="508"/>
      <c r="F12" s="508"/>
      <c r="G12" s="508"/>
      <c r="H12" s="508"/>
      <c r="I12" s="508"/>
      <c r="J12" s="508"/>
      <c r="K12" s="509"/>
      <c r="L12" s="516" t="s">
        <v>130</v>
      </c>
      <c r="M12" s="517"/>
      <c r="N12" s="517"/>
      <c r="O12" s="517"/>
      <c r="P12" s="517"/>
      <c r="Q12" s="518"/>
      <c r="R12" s="519">
        <v>10884</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134</v>
      </c>
      <c r="AV12" s="480"/>
      <c r="AW12" s="480"/>
      <c r="AX12" s="480"/>
      <c r="AY12" s="481" t="s">
        <v>135</v>
      </c>
      <c r="AZ12" s="482"/>
      <c r="BA12" s="482"/>
      <c r="BB12" s="482"/>
      <c r="BC12" s="482"/>
      <c r="BD12" s="482"/>
      <c r="BE12" s="482"/>
      <c r="BF12" s="482"/>
      <c r="BG12" s="482"/>
      <c r="BH12" s="482"/>
      <c r="BI12" s="482"/>
      <c r="BJ12" s="482"/>
      <c r="BK12" s="482"/>
      <c r="BL12" s="482"/>
      <c r="BM12" s="483"/>
      <c r="BN12" s="447">
        <v>350</v>
      </c>
      <c r="BO12" s="448"/>
      <c r="BP12" s="448"/>
      <c r="BQ12" s="448"/>
      <c r="BR12" s="448"/>
      <c r="BS12" s="448"/>
      <c r="BT12" s="448"/>
      <c r="BU12" s="449"/>
      <c r="BV12" s="447">
        <v>2200</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137</v>
      </c>
      <c r="CU12" s="488"/>
      <c r="CV12" s="488"/>
      <c r="CW12" s="488"/>
      <c r="CX12" s="488"/>
      <c r="CY12" s="488"/>
      <c r="CZ12" s="488"/>
      <c r="DA12" s="489"/>
      <c r="DB12" s="487" t="s">
        <v>138</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139</v>
      </c>
      <c r="N13" s="539"/>
      <c r="O13" s="539"/>
      <c r="P13" s="539"/>
      <c r="Q13" s="540"/>
      <c r="R13" s="531">
        <v>10811</v>
      </c>
      <c r="S13" s="532"/>
      <c r="T13" s="532"/>
      <c r="U13" s="532"/>
      <c r="V13" s="533"/>
      <c r="W13" s="463" t="s">
        <v>140</v>
      </c>
      <c r="X13" s="464"/>
      <c r="Y13" s="464"/>
      <c r="Z13" s="464"/>
      <c r="AA13" s="464"/>
      <c r="AB13" s="454"/>
      <c r="AC13" s="498">
        <v>200</v>
      </c>
      <c r="AD13" s="499"/>
      <c r="AE13" s="499"/>
      <c r="AF13" s="499"/>
      <c r="AG13" s="541"/>
      <c r="AH13" s="498">
        <v>241</v>
      </c>
      <c r="AI13" s="499"/>
      <c r="AJ13" s="499"/>
      <c r="AK13" s="499"/>
      <c r="AL13" s="500"/>
      <c r="AM13" s="476" t="s">
        <v>141</v>
      </c>
      <c r="AN13" s="477"/>
      <c r="AO13" s="477"/>
      <c r="AP13" s="477"/>
      <c r="AQ13" s="477"/>
      <c r="AR13" s="477"/>
      <c r="AS13" s="477"/>
      <c r="AT13" s="478"/>
      <c r="AU13" s="479" t="s">
        <v>125</v>
      </c>
      <c r="AV13" s="480"/>
      <c r="AW13" s="480"/>
      <c r="AX13" s="480"/>
      <c r="AY13" s="481" t="s">
        <v>142</v>
      </c>
      <c r="AZ13" s="482"/>
      <c r="BA13" s="482"/>
      <c r="BB13" s="482"/>
      <c r="BC13" s="482"/>
      <c r="BD13" s="482"/>
      <c r="BE13" s="482"/>
      <c r="BF13" s="482"/>
      <c r="BG13" s="482"/>
      <c r="BH13" s="482"/>
      <c r="BI13" s="482"/>
      <c r="BJ13" s="482"/>
      <c r="BK13" s="482"/>
      <c r="BL13" s="482"/>
      <c r="BM13" s="483"/>
      <c r="BN13" s="447">
        <v>278693</v>
      </c>
      <c r="BO13" s="448"/>
      <c r="BP13" s="448"/>
      <c r="BQ13" s="448"/>
      <c r="BR13" s="448"/>
      <c r="BS13" s="448"/>
      <c r="BT13" s="448"/>
      <c r="BU13" s="449"/>
      <c r="BV13" s="447">
        <v>224636</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12.5</v>
      </c>
      <c r="CU13" s="445"/>
      <c r="CV13" s="445"/>
      <c r="CW13" s="445"/>
      <c r="CX13" s="445"/>
      <c r="CY13" s="445"/>
      <c r="CZ13" s="445"/>
      <c r="DA13" s="446"/>
      <c r="DB13" s="444">
        <v>14.4</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144</v>
      </c>
      <c r="M14" s="529"/>
      <c r="N14" s="529"/>
      <c r="O14" s="529"/>
      <c r="P14" s="529"/>
      <c r="Q14" s="530"/>
      <c r="R14" s="531">
        <v>11115</v>
      </c>
      <c r="S14" s="532"/>
      <c r="T14" s="532"/>
      <c r="U14" s="532"/>
      <c r="V14" s="533"/>
      <c r="W14" s="437"/>
      <c r="X14" s="438"/>
      <c r="Y14" s="438"/>
      <c r="Z14" s="438"/>
      <c r="AA14" s="438"/>
      <c r="AB14" s="427"/>
      <c r="AC14" s="534">
        <v>3.9</v>
      </c>
      <c r="AD14" s="535"/>
      <c r="AE14" s="535"/>
      <c r="AF14" s="535"/>
      <c r="AG14" s="536"/>
      <c r="AH14" s="534">
        <v>4.5</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v>36.9</v>
      </c>
      <c r="CU14" s="546"/>
      <c r="CV14" s="546"/>
      <c r="CW14" s="546"/>
      <c r="CX14" s="546"/>
      <c r="CY14" s="546"/>
      <c r="CZ14" s="546"/>
      <c r="DA14" s="547"/>
      <c r="DB14" s="545">
        <v>73.5</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146</v>
      </c>
      <c r="N15" s="539"/>
      <c r="O15" s="539"/>
      <c r="P15" s="539"/>
      <c r="Q15" s="540"/>
      <c r="R15" s="531">
        <v>11044</v>
      </c>
      <c r="S15" s="532"/>
      <c r="T15" s="532"/>
      <c r="U15" s="532"/>
      <c r="V15" s="533"/>
      <c r="W15" s="463" t="s">
        <v>147</v>
      </c>
      <c r="X15" s="464"/>
      <c r="Y15" s="464"/>
      <c r="Z15" s="464"/>
      <c r="AA15" s="464"/>
      <c r="AB15" s="454"/>
      <c r="AC15" s="498">
        <v>1659</v>
      </c>
      <c r="AD15" s="499"/>
      <c r="AE15" s="499"/>
      <c r="AF15" s="499"/>
      <c r="AG15" s="541"/>
      <c r="AH15" s="498">
        <v>1776</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1683710</v>
      </c>
      <c r="BO15" s="411"/>
      <c r="BP15" s="411"/>
      <c r="BQ15" s="411"/>
      <c r="BR15" s="411"/>
      <c r="BS15" s="411"/>
      <c r="BT15" s="411"/>
      <c r="BU15" s="412"/>
      <c r="BV15" s="410">
        <v>1653203</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32.6</v>
      </c>
      <c r="AD16" s="535"/>
      <c r="AE16" s="535"/>
      <c r="AF16" s="535"/>
      <c r="AG16" s="536"/>
      <c r="AH16" s="534">
        <v>33</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4763911</v>
      </c>
      <c r="BO16" s="448"/>
      <c r="BP16" s="448"/>
      <c r="BQ16" s="448"/>
      <c r="BR16" s="448"/>
      <c r="BS16" s="448"/>
      <c r="BT16" s="448"/>
      <c r="BU16" s="449"/>
      <c r="BV16" s="447">
        <v>4527923</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153</v>
      </c>
      <c r="N17" s="559"/>
      <c r="O17" s="559"/>
      <c r="P17" s="559"/>
      <c r="Q17" s="560"/>
      <c r="R17" s="553" t="s">
        <v>154</v>
      </c>
      <c r="S17" s="554"/>
      <c r="T17" s="554"/>
      <c r="U17" s="554"/>
      <c r="V17" s="555"/>
      <c r="W17" s="463" t="s">
        <v>155</v>
      </c>
      <c r="X17" s="464"/>
      <c r="Y17" s="464"/>
      <c r="Z17" s="464"/>
      <c r="AA17" s="464"/>
      <c r="AB17" s="454"/>
      <c r="AC17" s="498">
        <v>3223</v>
      </c>
      <c r="AD17" s="499"/>
      <c r="AE17" s="499"/>
      <c r="AF17" s="499"/>
      <c r="AG17" s="541"/>
      <c r="AH17" s="498">
        <v>3357</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2130489</v>
      </c>
      <c r="BO17" s="448"/>
      <c r="BP17" s="448"/>
      <c r="BQ17" s="448"/>
      <c r="BR17" s="448"/>
      <c r="BS17" s="448"/>
      <c r="BT17" s="448"/>
      <c r="BU17" s="449"/>
      <c r="BV17" s="447">
        <v>2086773</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157</v>
      </c>
      <c r="C18" s="490"/>
      <c r="D18" s="490"/>
      <c r="E18" s="570"/>
      <c r="F18" s="570"/>
      <c r="G18" s="570"/>
      <c r="H18" s="570"/>
      <c r="I18" s="570"/>
      <c r="J18" s="570"/>
      <c r="K18" s="570"/>
      <c r="L18" s="571">
        <v>202.23</v>
      </c>
      <c r="M18" s="571"/>
      <c r="N18" s="571"/>
      <c r="O18" s="571"/>
      <c r="P18" s="571"/>
      <c r="Q18" s="571"/>
      <c r="R18" s="572"/>
      <c r="S18" s="572"/>
      <c r="T18" s="572"/>
      <c r="U18" s="572"/>
      <c r="V18" s="573"/>
      <c r="W18" s="465"/>
      <c r="X18" s="466"/>
      <c r="Y18" s="466"/>
      <c r="Z18" s="466"/>
      <c r="AA18" s="466"/>
      <c r="AB18" s="457"/>
      <c r="AC18" s="574">
        <v>63.4</v>
      </c>
      <c r="AD18" s="575"/>
      <c r="AE18" s="575"/>
      <c r="AF18" s="575"/>
      <c r="AG18" s="576"/>
      <c r="AH18" s="574">
        <v>62.5</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4703858</v>
      </c>
      <c r="BO18" s="448"/>
      <c r="BP18" s="448"/>
      <c r="BQ18" s="448"/>
      <c r="BR18" s="448"/>
      <c r="BS18" s="448"/>
      <c r="BT18" s="448"/>
      <c r="BU18" s="449"/>
      <c r="BV18" s="447">
        <v>4826148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159</v>
      </c>
      <c r="C19" s="490"/>
      <c r="D19" s="490"/>
      <c r="E19" s="570"/>
      <c r="F19" s="570"/>
      <c r="G19" s="570"/>
      <c r="H19" s="570"/>
      <c r="I19" s="570"/>
      <c r="J19" s="570"/>
      <c r="K19" s="570"/>
      <c r="L19" s="578">
        <v>52</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6580758</v>
      </c>
      <c r="BO19" s="448"/>
      <c r="BP19" s="448"/>
      <c r="BQ19" s="448"/>
      <c r="BR19" s="448"/>
      <c r="BS19" s="448"/>
      <c r="BT19" s="448"/>
      <c r="BU19" s="449"/>
      <c r="BV19" s="447">
        <v>6495843</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161</v>
      </c>
      <c r="C20" s="490"/>
      <c r="D20" s="490"/>
      <c r="E20" s="570"/>
      <c r="F20" s="570"/>
      <c r="G20" s="570"/>
      <c r="H20" s="570"/>
      <c r="I20" s="570"/>
      <c r="J20" s="570"/>
      <c r="K20" s="570"/>
      <c r="L20" s="578">
        <v>3779</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13251268</v>
      </c>
      <c r="BO22" s="411"/>
      <c r="BP22" s="411"/>
      <c r="BQ22" s="411"/>
      <c r="BR22" s="411"/>
      <c r="BS22" s="411"/>
      <c r="BT22" s="411"/>
      <c r="BU22" s="412"/>
      <c r="BV22" s="410">
        <v>13537446</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9427265</v>
      </c>
      <c r="BO23" s="448"/>
      <c r="BP23" s="448"/>
      <c r="BQ23" s="448"/>
      <c r="BR23" s="448"/>
      <c r="BS23" s="448"/>
      <c r="BT23" s="448"/>
      <c r="BU23" s="449"/>
      <c r="BV23" s="447">
        <v>9328752</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171</v>
      </c>
      <c r="F24" s="477"/>
      <c r="G24" s="477"/>
      <c r="H24" s="477"/>
      <c r="I24" s="477"/>
      <c r="J24" s="477"/>
      <c r="K24" s="478"/>
      <c r="L24" s="498">
        <v>1</v>
      </c>
      <c r="M24" s="499"/>
      <c r="N24" s="499"/>
      <c r="O24" s="499"/>
      <c r="P24" s="541"/>
      <c r="Q24" s="498">
        <v>7600</v>
      </c>
      <c r="R24" s="499"/>
      <c r="S24" s="499"/>
      <c r="T24" s="499"/>
      <c r="U24" s="499"/>
      <c r="V24" s="541"/>
      <c r="W24" s="593"/>
      <c r="X24" s="594"/>
      <c r="Y24" s="595"/>
      <c r="Z24" s="497" t="s">
        <v>172</v>
      </c>
      <c r="AA24" s="477"/>
      <c r="AB24" s="477"/>
      <c r="AC24" s="477"/>
      <c r="AD24" s="477"/>
      <c r="AE24" s="477"/>
      <c r="AF24" s="477"/>
      <c r="AG24" s="478"/>
      <c r="AH24" s="498">
        <v>109</v>
      </c>
      <c r="AI24" s="499"/>
      <c r="AJ24" s="499"/>
      <c r="AK24" s="499"/>
      <c r="AL24" s="541"/>
      <c r="AM24" s="498">
        <v>355340</v>
      </c>
      <c r="AN24" s="499"/>
      <c r="AO24" s="499"/>
      <c r="AP24" s="499"/>
      <c r="AQ24" s="499"/>
      <c r="AR24" s="541"/>
      <c r="AS24" s="498">
        <v>3260</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9531731</v>
      </c>
      <c r="BO24" s="448"/>
      <c r="BP24" s="448"/>
      <c r="BQ24" s="448"/>
      <c r="BR24" s="448"/>
      <c r="BS24" s="448"/>
      <c r="BT24" s="448"/>
      <c r="BU24" s="449"/>
      <c r="BV24" s="447">
        <v>9643195</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174</v>
      </c>
      <c r="F25" s="477"/>
      <c r="G25" s="477"/>
      <c r="H25" s="477"/>
      <c r="I25" s="477"/>
      <c r="J25" s="477"/>
      <c r="K25" s="478"/>
      <c r="L25" s="498">
        <v>1</v>
      </c>
      <c r="M25" s="499"/>
      <c r="N25" s="499"/>
      <c r="O25" s="499"/>
      <c r="P25" s="541"/>
      <c r="Q25" s="498">
        <v>6200</v>
      </c>
      <c r="R25" s="499"/>
      <c r="S25" s="499"/>
      <c r="T25" s="499"/>
      <c r="U25" s="499"/>
      <c r="V25" s="541"/>
      <c r="W25" s="593"/>
      <c r="X25" s="594"/>
      <c r="Y25" s="595"/>
      <c r="Z25" s="497" t="s">
        <v>175</v>
      </c>
      <c r="AA25" s="477"/>
      <c r="AB25" s="477"/>
      <c r="AC25" s="477"/>
      <c r="AD25" s="477"/>
      <c r="AE25" s="477"/>
      <c r="AF25" s="477"/>
      <c r="AG25" s="478"/>
      <c r="AH25" s="498" t="s">
        <v>176</v>
      </c>
      <c r="AI25" s="499"/>
      <c r="AJ25" s="499"/>
      <c r="AK25" s="499"/>
      <c r="AL25" s="541"/>
      <c r="AM25" s="498" t="s">
        <v>176</v>
      </c>
      <c r="AN25" s="499"/>
      <c r="AO25" s="499"/>
      <c r="AP25" s="499"/>
      <c r="AQ25" s="499"/>
      <c r="AR25" s="541"/>
      <c r="AS25" s="498" t="s">
        <v>176</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263332</v>
      </c>
      <c r="BO25" s="411"/>
      <c r="BP25" s="411"/>
      <c r="BQ25" s="411"/>
      <c r="BR25" s="411"/>
      <c r="BS25" s="411"/>
      <c r="BT25" s="411"/>
      <c r="BU25" s="412"/>
      <c r="BV25" s="410">
        <v>436659</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178</v>
      </c>
      <c r="F26" s="477"/>
      <c r="G26" s="477"/>
      <c r="H26" s="477"/>
      <c r="I26" s="477"/>
      <c r="J26" s="477"/>
      <c r="K26" s="478"/>
      <c r="L26" s="498">
        <v>1</v>
      </c>
      <c r="M26" s="499"/>
      <c r="N26" s="499"/>
      <c r="O26" s="499"/>
      <c r="P26" s="541"/>
      <c r="Q26" s="498">
        <v>5600</v>
      </c>
      <c r="R26" s="499"/>
      <c r="S26" s="499"/>
      <c r="T26" s="499"/>
      <c r="U26" s="499"/>
      <c r="V26" s="541"/>
      <c r="W26" s="593"/>
      <c r="X26" s="594"/>
      <c r="Y26" s="595"/>
      <c r="Z26" s="497" t="s">
        <v>179</v>
      </c>
      <c r="AA26" s="599"/>
      <c r="AB26" s="599"/>
      <c r="AC26" s="599"/>
      <c r="AD26" s="599"/>
      <c r="AE26" s="599"/>
      <c r="AF26" s="599"/>
      <c r="AG26" s="600"/>
      <c r="AH26" s="498">
        <v>6</v>
      </c>
      <c r="AI26" s="499"/>
      <c r="AJ26" s="499"/>
      <c r="AK26" s="499"/>
      <c r="AL26" s="541"/>
      <c r="AM26" s="498">
        <v>19296</v>
      </c>
      <c r="AN26" s="499"/>
      <c r="AO26" s="499"/>
      <c r="AP26" s="499"/>
      <c r="AQ26" s="499"/>
      <c r="AR26" s="541"/>
      <c r="AS26" s="498">
        <v>3216</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t="s">
        <v>137</v>
      </c>
      <c r="BO26" s="448"/>
      <c r="BP26" s="448"/>
      <c r="BQ26" s="448"/>
      <c r="BR26" s="448"/>
      <c r="BS26" s="448"/>
      <c r="BT26" s="448"/>
      <c r="BU26" s="449"/>
      <c r="BV26" s="447" t="s">
        <v>176</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181</v>
      </c>
      <c r="F27" s="477"/>
      <c r="G27" s="477"/>
      <c r="H27" s="477"/>
      <c r="I27" s="477"/>
      <c r="J27" s="477"/>
      <c r="K27" s="478"/>
      <c r="L27" s="498">
        <v>1</v>
      </c>
      <c r="M27" s="499"/>
      <c r="N27" s="499"/>
      <c r="O27" s="499"/>
      <c r="P27" s="541"/>
      <c r="Q27" s="498">
        <v>3350</v>
      </c>
      <c r="R27" s="499"/>
      <c r="S27" s="499"/>
      <c r="T27" s="499"/>
      <c r="U27" s="499"/>
      <c r="V27" s="541"/>
      <c r="W27" s="593"/>
      <c r="X27" s="594"/>
      <c r="Y27" s="595"/>
      <c r="Z27" s="497" t="s">
        <v>182</v>
      </c>
      <c r="AA27" s="477"/>
      <c r="AB27" s="477"/>
      <c r="AC27" s="477"/>
      <c r="AD27" s="477"/>
      <c r="AE27" s="477"/>
      <c r="AF27" s="477"/>
      <c r="AG27" s="478"/>
      <c r="AH27" s="498">
        <v>11</v>
      </c>
      <c r="AI27" s="499"/>
      <c r="AJ27" s="499"/>
      <c r="AK27" s="499"/>
      <c r="AL27" s="541"/>
      <c r="AM27" s="498">
        <v>40678</v>
      </c>
      <c r="AN27" s="499"/>
      <c r="AO27" s="499"/>
      <c r="AP27" s="499"/>
      <c r="AQ27" s="499"/>
      <c r="AR27" s="541"/>
      <c r="AS27" s="498">
        <v>3698</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v>14951</v>
      </c>
      <c r="BO27" s="567"/>
      <c r="BP27" s="567"/>
      <c r="BQ27" s="567"/>
      <c r="BR27" s="567"/>
      <c r="BS27" s="567"/>
      <c r="BT27" s="567"/>
      <c r="BU27" s="568"/>
      <c r="BV27" s="566">
        <v>14951</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184</v>
      </c>
      <c r="F28" s="477"/>
      <c r="G28" s="477"/>
      <c r="H28" s="477"/>
      <c r="I28" s="477"/>
      <c r="J28" s="477"/>
      <c r="K28" s="478"/>
      <c r="L28" s="498">
        <v>1</v>
      </c>
      <c r="M28" s="499"/>
      <c r="N28" s="499"/>
      <c r="O28" s="499"/>
      <c r="P28" s="541"/>
      <c r="Q28" s="498">
        <v>2450</v>
      </c>
      <c r="R28" s="499"/>
      <c r="S28" s="499"/>
      <c r="T28" s="499"/>
      <c r="U28" s="499"/>
      <c r="V28" s="541"/>
      <c r="W28" s="593"/>
      <c r="X28" s="594"/>
      <c r="Y28" s="595"/>
      <c r="Z28" s="497" t="s">
        <v>185</v>
      </c>
      <c r="AA28" s="477"/>
      <c r="AB28" s="477"/>
      <c r="AC28" s="477"/>
      <c r="AD28" s="477"/>
      <c r="AE28" s="477"/>
      <c r="AF28" s="477"/>
      <c r="AG28" s="478"/>
      <c r="AH28" s="498" t="s">
        <v>128</v>
      </c>
      <c r="AI28" s="499"/>
      <c r="AJ28" s="499"/>
      <c r="AK28" s="499"/>
      <c r="AL28" s="541"/>
      <c r="AM28" s="498" t="s">
        <v>176</v>
      </c>
      <c r="AN28" s="499"/>
      <c r="AO28" s="499"/>
      <c r="AP28" s="499"/>
      <c r="AQ28" s="499"/>
      <c r="AR28" s="541"/>
      <c r="AS28" s="498" t="s">
        <v>176</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1768008</v>
      </c>
      <c r="BO28" s="411"/>
      <c r="BP28" s="411"/>
      <c r="BQ28" s="411"/>
      <c r="BR28" s="411"/>
      <c r="BS28" s="411"/>
      <c r="BT28" s="411"/>
      <c r="BU28" s="412"/>
      <c r="BV28" s="410">
        <v>1388370</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187</v>
      </c>
      <c r="F29" s="477"/>
      <c r="G29" s="477"/>
      <c r="H29" s="477"/>
      <c r="I29" s="477"/>
      <c r="J29" s="477"/>
      <c r="K29" s="478"/>
      <c r="L29" s="498">
        <v>10</v>
      </c>
      <c r="M29" s="499"/>
      <c r="N29" s="499"/>
      <c r="O29" s="499"/>
      <c r="P29" s="541"/>
      <c r="Q29" s="498">
        <v>2250</v>
      </c>
      <c r="R29" s="499"/>
      <c r="S29" s="499"/>
      <c r="T29" s="499"/>
      <c r="U29" s="499"/>
      <c r="V29" s="541"/>
      <c r="W29" s="596"/>
      <c r="X29" s="597"/>
      <c r="Y29" s="598"/>
      <c r="Z29" s="497" t="s">
        <v>188</v>
      </c>
      <c r="AA29" s="477"/>
      <c r="AB29" s="477"/>
      <c r="AC29" s="477"/>
      <c r="AD29" s="477"/>
      <c r="AE29" s="477"/>
      <c r="AF29" s="477"/>
      <c r="AG29" s="478"/>
      <c r="AH29" s="498">
        <v>120</v>
      </c>
      <c r="AI29" s="499"/>
      <c r="AJ29" s="499"/>
      <c r="AK29" s="499"/>
      <c r="AL29" s="541"/>
      <c r="AM29" s="498">
        <v>396018</v>
      </c>
      <c r="AN29" s="499"/>
      <c r="AO29" s="499"/>
      <c r="AP29" s="499"/>
      <c r="AQ29" s="499"/>
      <c r="AR29" s="541"/>
      <c r="AS29" s="498">
        <v>3300</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v>21889</v>
      </c>
      <c r="BO29" s="448"/>
      <c r="BP29" s="448"/>
      <c r="BQ29" s="448"/>
      <c r="BR29" s="448"/>
      <c r="BS29" s="448"/>
      <c r="BT29" s="448"/>
      <c r="BU29" s="449"/>
      <c r="BV29" s="447">
        <v>21858</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97</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2454247</v>
      </c>
      <c r="BO30" s="567"/>
      <c r="BP30" s="567"/>
      <c r="BQ30" s="567"/>
      <c r="BR30" s="567"/>
      <c r="BS30" s="567"/>
      <c r="BT30" s="567"/>
      <c r="BU30" s="568"/>
      <c r="BV30" s="566">
        <v>2140118</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197</v>
      </c>
      <c r="V33" s="471"/>
      <c r="W33" s="436" t="s">
        <v>198</v>
      </c>
      <c r="X33" s="436"/>
      <c r="Y33" s="436"/>
      <c r="Z33" s="436"/>
      <c r="AA33" s="436"/>
      <c r="AB33" s="436"/>
      <c r="AC33" s="436"/>
      <c r="AD33" s="436"/>
      <c r="AE33" s="436"/>
      <c r="AF33" s="436"/>
      <c r="AG33" s="436"/>
      <c r="AH33" s="436"/>
      <c r="AI33" s="436"/>
      <c r="AJ33" s="436"/>
      <c r="AK33" s="436"/>
      <c r="AL33" s="203"/>
      <c r="AM33" s="471" t="s">
        <v>197</v>
      </c>
      <c r="AN33" s="471"/>
      <c r="AO33" s="436" t="s">
        <v>199</v>
      </c>
      <c r="AP33" s="436"/>
      <c r="AQ33" s="436"/>
      <c r="AR33" s="436"/>
      <c r="AS33" s="436"/>
      <c r="AT33" s="436"/>
      <c r="AU33" s="436"/>
      <c r="AV33" s="436"/>
      <c r="AW33" s="436"/>
      <c r="AX33" s="436"/>
      <c r="AY33" s="436"/>
      <c r="AZ33" s="436"/>
      <c r="BA33" s="436"/>
      <c r="BB33" s="436"/>
      <c r="BC33" s="436"/>
      <c r="BD33" s="204"/>
      <c r="BE33" s="436" t="s">
        <v>200</v>
      </c>
      <c r="BF33" s="436"/>
      <c r="BG33" s="436" t="s">
        <v>201</v>
      </c>
      <c r="BH33" s="436"/>
      <c r="BI33" s="436"/>
      <c r="BJ33" s="436"/>
      <c r="BK33" s="436"/>
      <c r="BL33" s="436"/>
      <c r="BM33" s="436"/>
      <c r="BN33" s="436"/>
      <c r="BO33" s="436"/>
      <c r="BP33" s="436"/>
      <c r="BQ33" s="436"/>
      <c r="BR33" s="436"/>
      <c r="BS33" s="436"/>
      <c r="BT33" s="436"/>
      <c r="BU33" s="436"/>
      <c r="BV33" s="204"/>
      <c r="BW33" s="471" t="s">
        <v>200</v>
      </c>
      <c r="BX33" s="471"/>
      <c r="BY33" s="436" t="s">
        <v>202</v>
      </c>
      <c r="BZ33" s="436"/>
      <c r="CA33" s="436"/>
      <c r="CB33" s="436"/>
      <c r="CC33" s="436"/>
      <c r="CD33" s="436"/>
      <c r="CE33" s="436"/>
      <c r="CF33" s="436"/>
      <c r="CG33" s="436"/>
      <c r="CH33" s="436"/>
      <c r="CI33" s="436"/>
      <c r="CJ33" s="436"/>
      <c r="CK33" s="436"/>
      <c r="CL33" s="436"/>
      <c r="CM33" s="436"/>
      <c r="CN33" s="203"/>
      <c r="CO33" s="471" t="s">
        <v>197</v>
      </c>
      <c r="CP33" s="471"/>
      <c r="CQ33" s="436" t="s">
        <v>203</v>
      </c>
      <c r="CR33" s="436"/>
      <c r="CS33" s="436"/>
      <c r="CT33" s="436"/>
      <c r="CU33" s="436"/>
      <c r="CV33" s="436"/>
      <c r="CW33" s="436"/>
      <c r="CX33" s="436"/>
      <c r="CY33" s="436"/>
      <c r="CZ33" s="436"/>
      <c r="DA33" s="436"/>
      <c r="DB33" s="436"/>
      <c r="DC33" s="436"/>
      <c r="DD33" s="436"/>
      <c r="DE33" s="436"/>
      <c r="DF33" s="203"/>
      <c r="DG33" s="636" t="s">
        <v>204</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6</v>
      </c>
      <c r="V34" s="637"/>
      <c r="W34" s="638" t="str">
        <f>IF('各会計、関係団体の財政状況及び健全化判断比率'!B28="","",'各会計、関係団体の財政状況及び健全化判断比率'!B28)</f>
        <v>国民健康保険事業特別会計</v>
      </c>
      <c r="X34" s="638"/>
      <c r="Y34" s="638"/>
      <c r="Z34" s="638"/>
      <c r="AA34" s="638"/>
      <c r="AB34" s="638"/>
      <c r="AC34" s="638"/>
      <c r="AD34" s="638"/>
      <c r="AE34" s="638"/>
      <c r="AF34" s="638"/>
      <c r="AG34" s="638"/>
      <c r="AH34" s="638"/>
      <c r="AI34" s="638"/>
      <c r="AJ34" s="638"/>
      <c r="AK34" s="638"/>
      <c r="AL34" s="178"/>
      <c r="AM34" s="637">
        <f>IF(AO34="","",MAX(C34:D43,U34:V43)+1)</f>
        <v>10</v>
      </c>
      <c r="AN34" s="637"/>
      <c r="AO34" s="638" t="str">
        <f>IF('各会計、関係団体の財政状況及び健全化判断比率'!B32="","",'各会計、関係団体の財政状況及び健全化判断比率'!B32)</f>
        <v>水道事業会計</v>
      </c>
      <c r="AP34" s="638"/>
      <c r="AQ34" s="638"/>
      <c r="AR34" s="638"/>
      <c r="AS34" s="638"/>
      <c r="AT34" s="638"/>
      <c r="AU34" s="638"/>
      <c r="AV34" s="638"/>
      <c r="AW34" s="638"/>
      <c r="AX34" s="638"/>
      <c r="AY34" s="638"/>
      <c r="AZ34" s="638"/>
      <c r="BA34" s="638"/>
      <c r="BB34" s="638"/>
      <c r="BC34" s="638"/>
      <c r="BD34" s="178"/>
      <c r="BE34" s="637">
        <f>IF(BG34="","",MAX(C34:D43,U34:V43,AM34:AN43)+1)</f>
        <v>13</v>
      </c>
      <c r="BF34" s="637"/>
      <c r="BG34" s="638" t="str">
        <f>IF('各会計、関係団体の財政状況及び健全化判断比率'!B35="","",'各会計、関係団体の財政状況及び健全化判断比率'!B35)</f>
        <v>土地開発事業特別会計</v>
      </c>
      <c r="BH34" s="638"/>
      <c r="BI34" s="638"/>
      <c r="BJ34" s="638"/>
      <c r="BK34" s="638"/>
      <c r="BL34" s="638"/>
      <c r="BM34" s="638"/>
      <c r="BN34" s="638"/>
      <c r="BO34" s="638"/>
      <c r="BP34" s="638"/>
      <c r="BQ34" s="638"/>
      <c r="BR34" s="638"/>
      <c r="BS34" s="638"/>
      <c r="BT34" s="638"/>
      <c r="BU34" s="638"/>
      <c r="BV34" s="178"/>
      <c r="BW34" s="637">
        <f>IF(BY34="","",MAX(C34:D43,U34:V43,AM34:AN43,BE34:BF43)+1)</f>
        <v>14</v>
      </c>
      <c r="BX34" s="637"/>
      <c r="BY34" s="638" t="str">
        <f>IF('各会計、関係団体の財政状況及び健全化判断比率'!B68="","",'各会計、関係団体の財政状況及び健全化判断比率'!B68)</f>
        <v>中播衛生施設事務組合</v>
      </c>
      <c r="BZ34" s="638"/>
      <c r="CA34" s="638"/>
      <c r="CB34" s="638"/>
      <c r="CC34" s="638"/>
      <c r="CD34" s="638"/>
      <c r="CE34" s="638"/>
      <c r="CF34" s="638"/>
      <c r="CG34" s="638"/>
      <c r="CH34" s="638"/>
      <c r="CI34" s="638"/>
      <c r="CJ34" s="638"/>
      <c r="CK34" s="638"/>
      <c r="CL34" s="638"/>
      <c r="CM34" s="638"/>
      <c r="CN34" s="178"/>
      <c r="CO34" s="637">
        <f>IF(CQ34="","",MAX(C34:D43,U34:V43,AM34:AN43,BE34:BF43,BW34:BX43)+1)</f>
        <v>21</v>
      </c>
      <c r="CP34" s="637"/>
      <c r="CQ34" s="638" t="str">
        <f>IF('各会計、関係団体の財政状況及び健全化判断比率'!BS7="","",'各会計、関係団体の財政状況及び健全化判断比率'!BS7)</f>
        <v>㈱神崎ﾌｰﾄﾞ</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介護療育支援事業特別会計</v>
      </c>
      <c r="F35" s="638"/>
      <c r="G35" s="638"/>
      <c r="H35" s="638"/>
      <c r="I35" s="638"/>
      <c r="J35" s="638"/>
      <c r="K35" s="638"/>
      <c r="L35" s="638"/>
      <c r="M35" s="638"/>
      <c r="N35" s="638"/>
      <c r="O35" s="638"/>
      <c r="P35" s="638"/>
      <c r="Q35" s="638"/>
      <c r="R35" s="638"/>
      <c r="S35" s="638"/>
      <c r="T35" s="178"/>
      <c r="U35" s="637">
        <f>IF(W35="","",U34+1)</f>
        <v>7</v>
      </c>
      <c r="V35" s="637"/>
      <c r="W35" s="638" t="str">
        <f>IF('各会計、関係団体の財政状況及び健全化判断比率'!B29="","",'各会計、関係団体の財政状況及び健全化判断比率'!B29)</f>
        <v>介護保険事業特別会計</v>
      </c>
      <c r="X35" s="638"/>
      <c r="Y35" s="638"/>
      <c r="Z35" s="638"/>
      <c r="AA35" s="638"/>
      <c r="AB35" s="638"/>
      <c r="AC35" s="638"/>
      <c r="AD35" s="638"/>
      <c r="AE35" s="638"/>
      <c r="AF35" s="638"/>
      <c r="AG35" s="638"/>
      <c r="AH35" s="638"/>
      <c r="AI35" s="638"/>
      <c r="AJ35" s="638"/>
      <c r="AK35" s="638"/>
      <c r="AL35" s="178"/>
      <c r="AM35" s="637">
        <f t="shared" ref="AM35:AM43" si="0">IF(AO35="","",AM34+1)</f>
        <v>11</v>
      </c>
      <c r="AN35" s="637"/>
      <c r="AO35" s="638" t="str">
        <f>IF('各会計、関係団体の財政状況及び健全化判断比率'!B33="","",'各会計、関係団体の財政状況及び健全化判断比率'!B33)</f>
        <v>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15</v>
      </c>
      <c r="BX35" s="637"/>
      <c r="BY35" s="638" t="str">
        <f>IF('各会計、関係団体の財政状況及び健全化判断比率'!B69="","",'各会計、関係団体の財政状況及び健全化判断比率'!B69)</f>
        <v>中播北部行政事務組合</v>
      </c>
      <c r="BZ35" s="638"/>
      <c r="CA35" s="638"/>
      <c r="CB35" s="638"/>
      <c r="CC35" s="638"/>
      <c r="CD35" s="638"/>
      <c r="CE35" s="638"/>
      <c r="CF35" s="638"/>
      <c r="CG35" s="638"/>
      <c r="CH35" s="638"/>
      <c r="CI35" s="638"/>
      <c r="CJ35" s="638"/>
      <c r="CK35" s="638"/>
      <c r="CL35" s="638"/>
      <c r="CM35" s="638"/>
      <c r="CN35" s="178"/>
      <c r="CO35" s="637">
        <f t="shared" ref="CO35:CO43" si="3">IF(CQ35="","",CO34+1)</f>
        <v>22</v>
      </c>
      <c r="CP35" s="637"/>
      <c r="CQ35" s="638" t="str">
        <f>IF('各会計、関係団体の財政状況及び健全化判断比率'!BS8="","",'各会計、関係団体の財政状況及び健全化判断比率'!BS8)</f>
        <v>兵庫県町土地開発公社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f>IF(E36="","",C35+1)</f>
        <v>3</v>
      </c>
      <c r="D36" s="637"/>
      <c r="E36" s="638" t="str">
        <f>IF('各会計、関係団体の財政状況及び健全化判断比率'!B9="","",'各会計、関係団体の財政状況及び健全化判断比率'!B9)</f>
        <v>産業廃棄物処理事業特別会計</v>
      </c>
      <c r="F36" s="638"/>
      <c r="G36" s="638"/>
      <c r="H36" s="638"/>
      <c r="I36" s="638"/>
      <c r="J36" s="638"/>
      <c r="K36" s="638"/>
      <c r="L36" s="638"/>
      <c r="M36" s="638"/>
      <c r="N36" s="638"/>
      <c r="O36" s="638"/>
      <c r="P36" s="638"/>
      <c r="Q36" s="638"/>
      <c r="R36" s="638"/>
      <c r="S36" s="638"/>
      <c r="T36" s="178"/>
      <c r="U36" s="637">
        <f t="shared" ref="U36:U43" si="4">IF(W36="","",U35+1)</f>
        <v>8</v>
      </c>
      <c r="V36" s="637"/>
      <c r="W36" s="638" t="str">
        <f>IF('各会計、関係団体の財政状況及び健全化判断比率'!B30="","",'各会計、関係団体の財政状況及び健全化判断比率'!B30)</f>
        <v>後期高齢者医療事業特別会計</v>
      </c>
      <c r="X36" s="638"/>
      <c r="Y36" s="638"/>
      <c r="Z36" s="638"/>
      <c r="AA36" s="638"/>
      <c r="AB36" s="638"/>
      <c r="AC36" s="638"/>
      <c r="AD36" s="638"/>
      <c r="AE36" s="638"/>
      <c r="AF36" s="638"/>
      <c r="AG36" s="638"/>
      <c r="AH36" s="638"/>
      <c r="AI36" s="638"/>
      <c r="AJ36" s="638"/>
      <c r="AK36" s="638"/>
      <c r="AL36" s="178"/>
      <c r="AM36" s="637">
        <f t="shared" si="0"/>
        <v>12</v>
      </c>
      <c r="AN36" s="637"/>
      <c r="AO36" s="638" t="str">
        <f>IF('各会計、関係団体の財政状況及び健全化判断比率'!B34="","",'各会計、関係団体の財政状況及び健全化判断比率'!B34)</f>
        <v>公立神崎総合病院事業会計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16</v>
      </c>
      <c r="BX36" s="637"/>
      <c r="BY36" s="638" t="str">
        <f>IF('各会計、関係団体の財政状況及び健全化判断比率'!B70="","",'各会計、関係団体の財政状況及び健全化判断比率'!B70)</f>
        <v>兵庫県市町村職員退職手当組合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f>IF(E37="","",C36+1)</f>
        <v>4</v>
      </c>
      <c r="D37" s="637"/>
      <c r="E37" s="638" t="str">
        <f>IF('各会計、関係団体の財政状況及び健全化判断比率'!B10="","",'各会計、関係団体の財政状況及び健全化判断比率'!B10)</f>
        <v>寺前地区振興基金特別会計</v>
      </c>
      <c r="F37" s="638"/>
      <c r="G37" s="638"/>
      <c r="H37" s="638"/>
      <c r="I37" s="638"/>
      <c r="J37" s="638"/>
      <c r="K37" s="638"/>
      <c r="L37" s="638"/>
      <c r="M37" s="638"/>
      <c r="N37" s="638"/>
      <c r="O37" s="638"/>
      <c r="P37" s="638"/>
      <c r="Q37" s="638"/>
      <c r="R37" s="638"/>
      <c r="S37" s="638"/>
      <c r="T37" s="178"/>
      <c r="U37" s="637">
        <f t="shared" si="4"/>
        <v>9</v>
      </c>
      <c r="V37" s="637"/>
      <c r="W37" s="638" t="str">
        <f>IF('各会計、関係団体の財政状況及び健全化判断比率'!B31="","",'各会計、関係団体の財政状況及び健全化判断比率'!B31)</f>
        <v>訪問看護事業特別会計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17</v>
      </c>
      <c r="BX37" s="637"/>
      <c r="BY37" s="638" t="str">
        <f>IF('各会計、関係団体の財政状況及び健全化判断比率'!B71="","",'各会計、関係団体の財政状況及び健全化判断比率'!B71)</f>
        <v>兵庫県町議会議員公務災害補償組合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f t="shared" ref="C38:C43" si="5">IF(E38="","",C37+1)</f>
        <v>5</v>
      </c>
      <c r="D38" s="637"/>
      <c r="E38" s="638" t="str">
        <f>IF('各会計、関係団体の財政状況及び健全化判断比率'!B11="","",'各会計、関係団体の財政状況及び健全化判断比率'!B11)</f>
        <v>長谷地区振興基金特別会計</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18</v>
      </c>
      <c r="BX38" s="637"/>
      <c r="BY38" s="638" t="str">
        <f>IF('各会計、関係団体の財政状況及び健全化判断比率'!B72="","",'各会計、関係団体の財政状況及び健全化判断比率'!B72)</f>
        <v>兵庫県市町村交通災害共済組合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19</v>
      </c>
      <c r="BX39" s="637"/>
      <c r="BY39" s="638" t="str">
        <f>IF('各会計、関係団体の財政状況及び健全化判断比率'!B73="","",'各会計、関係団体の財政状況及び健全化判断比率'!B73)</f>
        <v>兵庫県後期高齢者医療広域連合（一般会計）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20</v>
      </c>
      <c r="BX40" s="637"/>
      <c r="BY40" s="638" t="str">
        <f>IF('各会計、関係団体の財政状況及び健全化判断比率'!B74="","",'各会計、関係団体の財政状況及び健全化判断比率'!B74)</f>
        <v>兵庫県後期高齢者医療広域連合（特別会計）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40" t="s">
        <v>206</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207</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208</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209</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210</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211</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212</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600</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M32" sqref="M3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6" t="s">
        <v>567</v>
      </c>
      <c r="D34" s="1216"/>
      <c r="E34" s="1217"/>
      <c r="F34" s="32">
        <v>0.02</v>
      </c>
      <c r="G34" s="33">
        <v>0.03</v>
      </c>
      <c r="H34" s="33">
        <v>0.09</v>
      </c>
      <c r="I34" s="33">
        <v>6.99</v>
      </c>
      <c r="J34" s="34">
        <v>14</v>
      </c>
      <c r="K34" s="22"/>
      <c r="L34" s="22"/>
      <c r="M34" s="22"/>
      <c r="N34" s="22"/>
      <c r="O34" s="22"/>
      <c r="P34" s="22"/>
    </row>
    <row r="35" spans="1:16" ht="39" customHeight="1" x14ac:dyDescent="0.15">
      <c r="A35" s="22"/>
      <c r="B35" s="35"/>
      <c r="C35" s="1210" t="s">
        <v>568</v>
      </c>
      <c r="D35" s="1211"/>
      <c r="E35" s="1212"/>
      <c r="F35" s="36">
        <v>7.43</v>
      </c>
      <c r="G35" s="37">
        <v>8.8800000000000008</v>
      </c>
      <c r="H35" s="37">
        <v>9.4600000000000009</v>
      </c>
      <c r="I35" s="37">
        <v>10.14</v>
      </c>
      <c r="J35" s="38">
        <v>10.07</v>
      </c>
      <c r="K35" s="22"/>
      <c r="L35" s="22"/>
      <c r="M35" s="22"/>
      <c r="N35" s="22"/>
      <c r="O35" s="22"/>
      <c r="P35" s="22"/>
    </row>
    <row r="36" spans="1:16" ht="39" customHeight="1" x14ac:dyDescent="0.15">
      <c r="A36" s="22"/>
      <c r="B36" s="35"/>
      <c r="C36" s="1210" t="s">
        <v>569</v>
      </c>
      <c r="D36" s="1211"/>
      <c r="E36" s="1212"/>
      <c r="F36" s="36">
        <v>4.5599999999999996</v>
      </c>
      <c r="G36" s="37">
        <v>4.8600000000000003</v>
      </c>
      <c r="H36" s="37">
        <v>5.62</v>
      </c>
      <c r="I36" s="37">
        <v>5.58</v>
      </c>
      <c r="J36" s="38">
        <v>5.68</v>
      </c>
      <c r="K36" s="22"/>
      <c r="L36" s="22"/>
      <c r="M36" s="22"/>
      <c r="N36" s="22"/>
      <c r="O36" s="22"/>
      <c r="P36" s="22"/>
    </row>
    <row r="37" spans="1:16" ht="39" customHeight="1" x14ac:dyDescent="0.15">
      <c r="A37" s="22"/>
      <c r="B37" s="35"/>
      <c r="C37" s="1210" t="s">
        <v>570</v>
      </c>
      <c r="D37" s="1211"/>
      <c r="E37" s="1212"/>
      <c r="F37" s="36">
        <v>4.47</v>
      </c>
      <c r="G37" s="37">
        <v>5.12</v>
      </c>
      <c r="H37" s="37">
        <v>2.65</v>
      </c>
      <c r="I37" s="37">
        <v>5.0999999999999996</v>
      </c>
      <c r="J37" s="38">
        <v>3.03</v>
      </c>
      <c r="K37" s="22"/>
      <c r="L37" s="22"/>
      <c r="M37" s="22"/>
      <c r="N37" s="22"/>
      <c r="O37" s="22"/>
      <c r="P37" s="22"/>
    </row>
    <row r="38" spans="1:16" ht="39" customHeight="1" x14ac:dyDescent="0.15">
      <c r="A38" s="22"/>
      <c r="B38" s="35"/>
      <c r="C38" s="1210" t="s">
        <v>571</v>
      </c>
      <c r="D38" s="1211"/>
      <c r="E38" s="1212"/>
      <c r="F38" s="36">
        <v>1.83</v>
      </c>
      <c r="G38" s="37">
        <v>1.39</v>
      </c>
      <c r="H38" s="37">
        <v>1.34</v>
      </c>
      <c r="I38" s="37">
        <v>1.26</v>
      </c>
      <c r="J38" s="38">
        <v>1.2</v>
      </c>
      <c r="K38" s="22"/>
      <c r="L38" s="22"/>
      <c r="M38" s="22"/>
      <c r="N38" s="22"/>
      <c r="O38" s="22"/>
      <c r="P38" s="22"/>
    </row>
    <row r="39" spans="1:16" ht="39" customHeight="1" x14ac:dyDescent="0.15">
      <c r="A39" s="22"/>
      <c r="B39" s="35"/>
      <c r="C39" s="1210" t="s">
        <v>572</v>
      </c>
      <c r="D39" s="1211"/>
      <c r="E39" s="1212"/>
      <c r="F39" s="36">
        <v>0.59</v>
      </c>
      <c r="G39" s="37">
        <v>0.71</v>
      </c>
      <c r="H39" s="37">
        <v>0.56000000000000005</v>
      </c>
      <c r="I39" s="37">
        <v>0.52</v>
      </c>
      <c r="J39" s="38">
        <v>0.63</v>
      </c>
      <c r="K39" s="22"/>
      <c r="L39" s="22"/>
      <c r="M39" s="22"/>
      <c r="N39" s="22"/>
      <c r="O39" s="22"/>
      <c r="P39" s="22"/>
    </row>
    <row r="40" spans="1:16" ht="39" customHeight="1" x14ac:dyDescent="0.15">
      <c r="A40" s="22"/>
      <c r="B40" s="35"/>
      <c r="C40" s="1210" t="s">
        <v>573</v>
      </c>
      <c r="D40" s="1211"/>
      <c r="E40" s="1212"/>
      <c r="F40" s="36">
        <v>0.74</v>
      </c>
      <c r="G40" s="37">
        <v>0.35</v>
      </c>
      <c r="H40" s="37">
        <v>0.72</v>
      </c>
      <c r="I40" s="37">
        <v>0.05</v>
      </c>
      <c r="J40" s="38">
        <v>0.37</v>
      </c>
      <c r="K40" s="22"/>
      <c r="L40" s="22"/>
      <c r="M40" s="22"/>
      <c r="N40" s="22"/>
      <c r="O40" s="22"/>
      <c r="P40" s="22"/>
    </row>
    <row r="41" spans="1:16" ht="39" customHeight="1" x14ac:dyDescent="0.15">
      <c r="A41" s="22"/>
      <c r="B41" s="35"/>
      <c r="C41" s="1210" t="s">
        <v>574</v>
      </c>
      <c r="D41" s="1211"/>
      <c r="E41" s="1212"/>
      <c r="F41" s="36">
        <v>1.77</v>
      </c>
      <c r="G41" s="37">
        <v>0.74</v>
      </c>
      <c r="H41" s="37">
        <v>0.28999999999999998</v>
      </c>
      <c r="I41" s="37">
        <v>0.37</v>
      </c>
      <c r="J41" s="38">
        <v>0.27</v>
      </c>
      <c r="K41" s="22"/>
      <c r="L41" s="22"/>
      <c r="M41" s="22"/>
      <c r="N41" s="22"/>
      <c r="O41" s="22"/>
      <c r="P41" s="22"/>
    </row>
    <row r="42" spans="1:16" ht="39" customHeight="1" x14ac:dyDescent="0.15">
      <c r="A42" s="22"/>
      <c r="B42" s="39"/>
      <c r="C42" s="1210" t="s">
        <v>575</v>
      </c>
      <c r="D42" s="1211"/>
      <c r="E42" s="1212"/>
      <c r="F42" s="36" t="s">
        <v>518</v>
      </c>
      <c r="G42" s="37" t="s">
        <v>518</v>
      </c>
      <c r="H42" s="37" t="s">
        <v>518</v>
      </c>
      <c r="I42" s="37" t="s">
        <v>518</v>
      </c>
      <c r="J42" s="38" t="s">
        <v>518</v>
      </c>
      <c r="K42" s="22"/>
      <c r="L42" s="22"/>
      <c r="M42" s="22"/>
      <c r="N42" s="22"/>
      <c r="O42" s="22"/>
      <c r="P42" s="22"/>
    </row>
    <row r="43" spans="1:16" ht="39" customHeight="1" thickBot="1" x14ac:dyDescent="0.2">
      <c r="A43" s="22"/>
      <c r="B43" s="40"/>
      <c r="C43" s="1213" t="s">
        <v>576</v>
      </c>
      <c r="D43" s="1214"/>
      <c r="E43" s="1215"/>
      <c r="F43" s="41">
        <v>0.57999999999999996</v>
      </c>
      <c r="G43" s="42">
        <v>0.62</v>
      </c>
      <c r="H43" s="42">
        <v>0.22</v>
      </c>
      <c r="I43" s="42">
        <v>0.25</v>
      </c>
      <c r="J43" s="43">
        <v>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mDqSaCCq8kQs7LU4ifr3xKQDhoJJG3D6KFWOU4y0Kc4rK6CRyrJ8Cc0l+hWp8Xw3bUJnTXHzfuMgxRzYbrCgA==" saltValue="1HKbvnMr96p0a9/Z/Jay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1042</v>
      </c>
      <c r="L45" s="60">
        <v>991</v>
      </c>
      <c r="M45" s="60">
        <v>997</v>
      </c>
      <c r="N45" s="60">
        <v>973</v>
      </c>
      <c r="O45" s="61">
        <v>984</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518</v>
      </c>
      <c r="L46" s="64" t="s">
        <v>518</v>
      </c>
      <c r="M46" s="64" t="s">
        <v>518</v>
      </c>
      <c r="N46" s="64" t="s">
        <v>518</v>
      </c>
      <c r="O46" s="65" t="s">
        <v>518</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518</v>
      </c>
      <c r="L47" s="64" t="s">
        <v>518</v>
      </c>
      <c r="M47" s="64" t="s">
        <v>518</v>
      </c>
      <c r="N47" s="64" t="s">
        <v>518</v>
      </c>
      <c r="O47" s="65" t="s">
        <v>518</v>
      </c>
      <c r="P47" s="48"/>
      <c r="Q47" s="48"/>
      <c r="R47" s="48"/>
      <c r="S47" s="48"/>
      <c r="T47" s="48"/>
      <c r="U47" s="48"/>
    </row>
    <row r="48" spans="1:21" ht="30.75" customHeight="1" x14ac:dyDescent="0.15">
      <c r="A48" s="48"/>
      <c r="B48" s="1220"/>
      <c r="C48" s="1221"/>
      <c r="D48" s="62"/>
      <c r="E48" s="1226" t="s">
        <v>15</v>
      </c>
      <c r="F48" s="1226"/>
      <c r="G48" s="1226"/>
      <c r="H48" s="1226"/>
      <c r="I48" s="1226"/>
      <c r="J48" s="1227"/>
      <c r="K48" s="63">
        <v>600</v>
      </c>
      <c r="L48" s="64">
        <v>624</v>
      </c>
      <c r="M48" s="64">
        <v>623</v>
      </c>
      <c r="N48" s="64">
        <v>619</v>
      </c>
      <c r="O48" s="65">
        <v>560</v>
      </c>
      <c r="P48" s="48"/>
      <c r="Q48" s="48"/>
      <c r="R48" s="48"/>
      <c r="S48" s="48"/>
      <c r="T48" s="48"/>
      <c r="U48" s="48"/>
    </row>
    <row r="49" spans="1:21" ht="30.75" customHeight="1" x14ac:dyDescent="0.15">
      <c r="A49" s="48"/>
      <c r="B49" s="1220"/>
      <c r="C49" s="1221"/>
      <c r="D49" s="62"/>
      <c r="E49" s="1226" t="s">
        <v>16</v>
      </c>
      <c r="F49" s="1226"/>
      <c r="G49" s="1226"/>
      <c r="H49" s="1226"/>
      <c r="I49" s="1226"/>
      <c r="J49" s="1227"/>
      <c r="K49" s="63">
        <v>120</v>
      </c>
      <c r="L49" s="64">
        <v>39</v>
      </c>
      <c r="M49" s="64">
        <v>15</v>
      </c>
      <c r="N49" s="64">
        <v>15</v>
      </c>
      <c r="O49" s="65">
        <v>8</v>
      </c>
      <c r="P49" s="48"/>
      <c r="Q49" s="48"/>
      <c r="R49" s="48"/>
      <c r="S49" s="48"/>
      <c r="T49" s="48"/>
      <c r="U49" s="48"/>
    </row>
    <row r="50" spans="1:21" ht="30.75" customHeight="1" x14ac:dyDescent="0.15">
      <c r="A50" s="48"/>
      <c r="B50" s="1220"/>
      <c r="C50" s="1221"/>
      <c r="D50" s="62"/>
      <c r="E50" s="1226" t="s">
        <v>17</v>
      </c>
      <c r="F50" s="1226"/>
      <c r="G50" s="1226"/>
      <c r="H50" s="1226"/>
      <c r="I50" s="1226"/>
      <c r="J50" s="1227"/>
      <c r="K50" s="63">
        <v>0</v>
      </c>
      <c r="L50" s="64" t="s">
        <v>518</v>
      </c>
      <c r="M50" s="64" t="s">
        <v>518</v>
      </c>
      <c r="N50" s="64" t="s">
        <v>518</v>
      </c>
      <c r="O50" s="65" t="s">
        <v>518</v>
      </c>
      <c r="P50" s="48"/>
      <c r="Q50" s="48"/>
      <c r="R50" s="48"/>
      <c r="S50" s="48"/>
      <c r="T50" s="48"/>
      <c r="U50" s="48"/>
    </row>
    <row r="51" spans="1:21" ht="30.75" customHeight="1" x14ac:dyDescent="0.15">
      <c r="A51" s="48"/>
      <c r="B51" s="1222"/>
      <c r="C51" s="1223"/>
      <c r="D51" s="66"/>
      <c r="E51" s="1226" t="s">
        <v>18</v>
      </c>
      <c r="F51" s="1226"/>
      <c r="G51" s="1226"/>
      <c r="H51" s="1226"/>
      <c r="I51" s="1226"/>
      <c r="J51" s="1227"/>
      <c r="K51" s="63">
        <v>1</v>
      </c>
      <c r="L51" s="64">
        <v>1</v>
      </c>
      <c r="M51" s="64">
        <v>2</v>
      </c>
      <c r="N51" s="64">
        <v>1</v>
      </c>
      <c r="O51" s="65">
        <v>0</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1105</v>
      </c>
      <c r="L52" s="64">
        <v>1003</v>
      </c>
      <c r="M52" s="64">
        <v>1053</v>
      </c>
      <c r="N52" s="64">
        <v>1097</v>
      </c>
      <c r="O52" s="65">
        <v>1085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658</v>
      </c>
      <c r="L53" s="69">
        <v>652</v>
      </c>
      <c r="M53" s="69">
        <v>584</v>
      </c>
      <c r="N53" s="69">
        <v>511</v>
      </c>
      <c r="O53" s="70">
        <v>467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tNod68zXUaRtrr7HZQIwdU27OZ8Q8Df65/T391/rEMncWF3pvh42M5liFxbejoH268vknuqOgmXodQKE4LHQg==" saltValue="tpIvmYU7duFvO5bLg2u8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44" t="s">
        <v>30</v>
      </c>
      <c r="C41" s="1245"/>
      <c r="D41" s="102"/>
      <c r="E41" s="1250" t="s">
        <v>31</v>
      </c>
      <c r="F41" s="1250"/>
      <c r="G41" s="1250"/>
      <c r="H41" s="1251"/>
      <c r="I41" s="351">
        <v>11998</v>
      </c>
      <c r="J41" s="352">
        <v>13023</v>
      </c>
      <c r="K41" s="352">
        <v>13306</v>
      </c>
      <c r="L41" s="352">
        <v>13537</v>
      </c>
      <c r="M41" s="353">
        <v>13251</v>
      </c>
    </row>
    <row r="42" spans="2:13" ht="27.75" customHeight="1" x14ac:dyDescent="0.15">
      <c r="B42" s="1246"/>
      <c r="C42" s="1247"/>
      <c r="D42" s="103"/>
      <c r="E42" s="1252" t="s">
        <v>32</v>
      </c>
      <c r="F42" s="1252"/>
      <c r="G42" s="1252"/>
      <c r="H42" s="1253"/>
      <c r="I42" s="354">
        <v>186</v>
      </c>
      <c r="J42" s="355">
        <v>138</v>
      </c>
      <c r="K42" s="355">
        <v>573</v>
      </c>
      <c r="L42" s="355">
        <v>426</v>
      </c>
      <c r="M42" s="356">
        <v>270</v>
      </c>
    </row>
    <row r="43" spans="2:13" ht="27.75" customHeight="1" x14ac:dyDescent="0.15">
      <c r="B43" s="1246"/>
      <c r="C43" s="1247"/>
      <c r="D43" s="103"/>
      <c r="E43" s="1252" t="s">
        <v>33</v>
      </c>
      <c r="F43" s="1252"/>
      <c r="G43" s="1252"/>
      <c r="H43" s="1253"/>
      <c r="I43" s="354">
        <v>5737</v>
      </c>
      <c r="J43" s="355">
        <v>6077</v>
      </c>
      <c r="K43" s="355">
        <v>6149</v>
      </c>
      <c r="L43" s="355">
        <v>5882</v>
      </c>
      <c r="M43" s="356">
        <v>5291</v>
      </c>
    </row>
    <row r="44" spans="2:13" ht="27.75" customHeight="1" x14ac:dyDescent="0.15">
      <c r="B44" s="1246"/>
      <c r="C44" s="1247"/>
      <c r="D44" s="103"/>
      <c r="E44" s="1252" t="s">
        <v>34</v>
      </c>
      <c r="F44" s="1252"/>
      <c r="G44" s="1252"/>
      <c r="H44" s="1253"/>
      <c r="I44" s="354">
        <v>76</v>
      </c>
      <c r="J44" s="355">
        <v>37</v>
      </c>
      <c r="K44" s="355">
        <v>23</v>
      </c>
      <c r="L44" s="355">
        <v>8</v>
      </c>
      <c r="M44" s="356">
        <v>15</v>
      </c>
    </row>
    <row r="45" spans="2:13" ht="27.75" customHeight="1" x14ac:dyDescent="0.15">
      <c r="B45" s="1246"/>
      <c r="C45" s="1247"/>
      <c r="D45" s="103"/>
      <c r="E45" s="1252" t="s">
        <v>35</v>
      </c>
      <c r="F45" s="1252"/>
      <c r="G45" s="1252"/>
      <c r="H45" s="1253"/>
      <c r="I45" s="354">
        <v>168</v>
      </c>
      <c r="J45" s="355">
        <v>144</v>
      </c>
      <c r="K45" s="355">
        <v>188</v>
      </c>
      <c r="L45" s="355">
        <v>231</v>
      </c>
      <c r="M45" s="356">
        <v>309</v>
      </c>
    </row>
    <row r="46" spans="2:13" ht="27.75" customHeight="1" x14ac:dyDescent="0.15">
      <c r="B46" s="1246"/>
      <c r="C46" s="1247"/>
      <c r="D46" s="104"/>
      <c r="E46" s="1252" t="s">
        <v>36</v>
      </c>
      <c r="F46" s="1252"/>
      <c r="G46" s="1252"/>
      <c r="H46" s="1253"/>
      <c r="I46" s="354" t="s">
        <v>518</v>
      </c>
      <c r="J46" s="355" t="s">
        <v>518</v>
      </c>
      <c r="K46" s="355" t="s">
        <v>518</v>
      </c>
      <c r="L46" s="355" t="s">
        <v>518</v>
      </c>
      <c r="M46" s="356" t="s">
        <v>518</v>
      </c>
    </row>
    <row r="47" spans="2:13" ht="27.75" customHeight="1" x14ac:dyDescent="0.15">
      <c r="B47" s="1246"/>
      <c r="C47" s="1247"/>
      <c r="D47" s="105"/>
      <c r="E47" s="1254" t="s">
        <v>37</v>
      </c>
      <c r="F47" s="1255"/>
      <c r="G47" s="1255"/>
      <c r="H47" s="1256"/>
      <c r="I47" s="354" t="s">
        <v>518</v>
      </c>
      <c r="J47" s="355" t="s">
        <v>518</v>
      </c>
      <c r="K47" s="355" t="s">
        <v>518</v>
      </c>
      <c r="L47" s="355" t="s">
        <v>518</v>
      </c>
      <c r="M47" s="356" t="s">
        <v>518</v>
      </c>
    </row>
    <row r="48" spans="2:13" ht="27.75" customHeight="1" x14ac:dyDescent="0.15">
      <c r="B48" s="1246"/>
      <c r="C48" s="1247"/>
      <c r="D48" s="103"/>
      <c r="E48" s="1252" t="s">
        <v>38</v>
      </c>
      <c r="F48" s="1252"/>
      <c r="G48" s="1252"/>
      <c r="H48" s="1253"/>
      <c r="I48" s="354" t="s">
        <v>518</v>
      </c>
      <c r="J48" s="355" t="s">
        <v>518</v>
      </c>
      <c r="K48" s="355" t="s">
        <v>518</v>
      </c>
      <c r="L48" s="355" t="s">
        <v>518</v>
      </c>
      <c r="M48" s="356" t="s">
        <v>518</v>
      </c>
    </row>
    <row r="49" spans="2:13" ht="27.75" customHeight="1" x14ac:dyDescent="0.15">
      <c r="B49" s="1248"/>
      <c r="C49" s="1249"/>
      <c r="D49" s="103"/>
      <c r="E49" s="1252" t="s">
        <v>39</v>
      </c>
      <c r="F49" s="1252"/>
      <c r="G49" s="1252"/>
      <c r="H49" s="1253"/>
      <c r="I49" s="354" t="s">
        <v>518</v>
      </c>
      <c r="J49" s="355" t="s">
        <v>518</v>
      </c>
      <c r="K49" s="355" t="s">
        <v>518</v>
      </c>
      <c r="L49" s="355" t="s">
        <v>518</v>
      </c>
      <c r="M49" s="356" t="s">
        <v>518</v>
      </c>
    </row>
    <row r="50" spans="2:13" ht="27.75" customHeight="1" x14ac:dyDescent="0.15">
      <c r="B50" s="1257" t="s">
        <v>40</v>
      </c>
      <c r="C50" s="1258"/>
      <c r="D50" s="106"/>
      <c r="E50" s="1252" t="s">
        <v>41</v>
      </c>
      <c r="F50" s="1252"/>
      <c r="G50" s="1252"/>
      <c r="H50" s="1253"/>
      <c r="I50" s="354">
        <v>3159</v>
      </c>
      <c r="J50" s="355">
        <v>2880</v>
      </c>
      <c r="K50" s="355">
        <v>2716</v>
      </c>
      <c r="L50" s="355">
        <v>2825</v>
      </c>
      <c r="M50" s="356">
        <v>3540</v>
      </c>
    </row>
    <row r="51" spans="2:13" ht="27.75" customHeight="1" x14ac:dyDescent="0.15">
      <c r="B51" s="1246"/>
      <c r="C51" s="1247"/>
      <c r="D51" s="103"/>
      <c r="E51" s="1252" t="s">
        <v>42</v>
      </c>
      <c r="F51" s="1252"/>
      <c r="G51" s="1252"/>
      <c r="H51" s="1253"/>
      <c r="I51" s="354">
        <v>488</v>
      </c>
      <c r="J51" s="355">
        <v>662</v>
      </c>
      <c r="K51" s="355">
        <v>629</v>
      </c>
      <c r="L51" s="355">
        <v>810</v>
      </c>
      <c r="M51" s="356">
        <v>821</v>
      </c>
    </row>
    <row r="52" spans="2:13" ht="27.75" customHeight="1" x14ac:dyDescent="0.15">
      <c r="B52" s="1248"/>
      <c r="C52" s="1249"/>
      <c r="D52" s="103"/>
      <c r="E52" s="1252" t="s">
        <v>43</v>
      </c>
      <c r="F52" s="1252"/>
      <c r="G52" s="1252"/>
      <c r="H52" s="1253"/>
      <c r="I52" s="354">
        <v>12741</v>
      </c>
      <c r="J52" s="355">
        <v>13623</v>
      </c>
      <c r="K52" s="355">
        <v>13859</v>
      </c>
      <c r="L52" s="355">
        <v>13403</v>
      </c>
      <c r="M52" s="356">
        <v>13142</v>
      </c>
    </row>
    <row r="53" spans="2:13" ht="27.75" customHeight="1" thickBot="1" x14ac:dyDescent="0.2">
      <c r="B53" s="1259" t="s">
        <v>44</v>
      </c>
      <c r="C53" s="1260"/>
      <c r="D53" s="107"/>
      <c r="E53" s="1261" t="s">
        <v>45</v>
      </c>
      <c r="F53" s="1261"/>
      <c r="G53" s="1261"/>
      <c r="H53" s="1262"/>
      <c r="I53" s="357">
        <v>1778</v>
      </c>
      <c r="J53" s="358">
        <v>2255</v>
      </c>
      <c r="K53" s="358">
        <v>3034</v>
      </c>
      <c r="L53" s="358">
        <v>3045</v>
      </c>
      <c r="M53" s="359">
        <v>1633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gS9FAp4fBNoU2FmivQrZB+JxKvPfK0L9ysfNf0NXWMMAjLZ4p8J8JyC6P3AY1c2DuYuMgHMQwbF6zwYqTL8wmw==" saltValue="O3uUjzWcYKPL1yYQdObN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71" t="s">
        <v>48</v>
      </c>
      <c r="D55" s="1271"/>
      <c r="E55" s="1272"/>
      <c r="F55" s="119">
        <v>1299</v>
      </c>
      <c r="G55" s="119">
        <v>1388</v>
      </c>
      <c r="H55" s="120">
        <v>1768</v>
      </c>
    </row>
    <row r="56" spans="2:8" ht="52.5" customHeight="1" x14ac:dyDescent="0.15">
      <c r="B56" s="121"/>
      <c r="C56" s="1273" t="s">
        <v>49</v>
      </c>
      <c r="D56" s="1273"/>
      <c r="E56" s="1274"/>
      <c r="F56" s="122">
        <v>22</v>
      </c>
      <c r="G56" s="122">
        <v>22</v>
      </c>
      <c r="H56" s="123">
        <v>22</v>
      </c>
    </row>
    <row r="57" spans="2:8" ht="53.25" customHeight="1" x14ac:dyDescent="0.15">
      <c r="B57" s="121"/>
      <c r="C57" s="1275" t="s">
        <v>50</v>
      </c>
      <c r="D57" s="1275"/>
      <c r="E57" s="1276"/>
      <c r="F57" s="124">
        <v>2154</v>
      </c>
      <c r="G57" s="124">
        <v>2140</v>
      </c>
      <c r="H57" s="125">
        <v>2454</v>
      </c>
    </row>
    <row r="58" spans="2:8" ht="45.75" customHeight="1" x14ac:dyDescent="0.15">
      <c r="B58" s="126"/>
      <c r="C58" s="1263" t="s">
        <v>596</v>
      </c>
      <c r="D58" s="1264"/>
      <c r="E58" s="1265"/>
      <c r="F58" s="127">
        <v>1046</v>
      </c>
      <c r="G58" s="127">
        <v>1027</v>
      </c>
      <c r="H58" s="128">
        <v>1028</v>
      </c>
    </row>
    <row r="59" spans="2:8" ht="45.75" customHeight="1" x14ac:dyDescent="0.15">
      <c r="B59" s="126"/>
      <c r="C59" s="1263" t="s">
        <v>598</v>
      </c>
      <c r="D59" s="1264"/>
      <c r="E59" s="1265"/>
      <c r="F59" s="127">
        <v>624</v>
      </c>
      <c r="G59" s="127">
        <v>624</v>
      </c>
      <c r="H59" s="128">
        <v>618</v>
      </c>
    </row>
    <row r="60" spans="2:8" ht="45.75" customHeight="1" x14ac:dyDescent="0.15">
      <c r="B60" s="126"/>
      <c r="C60" s="1263" t="s">
        <v>597</v>
      </c>
      <c r="D60" s="1264"/>
      <c r="E60" s="1265"/>
      <c r="F60" s="127">
        <v>115</v>
      </c>
      <c r="G60" s="127">
        <v>112</v>
      </c>
      <c r="H60" s="128">
        <v>367</v>
      </c>
    </row>
    <row r="61" spans="2:8" ht="45.75" customHeight="1" x14ac:dyDescent="0.15">
      <c r="B61" s="126"/>
      <c r="C61" s="1263" t="s">
        <v>595</v>
      </c>
      <c r="D61" s="1264"/>
      <c r="E61" s="1265"/>
      <c r="F61" s="127">
        <v>107</v>
      </c>
      <c r="G61" s="127">
        <v>122</v>
      </c>
      <c r="H61" s="128">
        <v>119</v>
      </c>
    </row>
    <row r="62" spans="2:8" ht="45.75" customHeight="1" thickBot="1" x14ac:dyDescent="0.2">
      <c r="B62" s="129"/>
      <c r="C62" s="1266" t="s">
        <v>599</v>
      </c>
      <c r="D62" s="1267"/>
      <c r="E62" s="1268"/>
      <c r="F62" s="130">
        <v>129</v>
      </c>
      <c r="G62" s="130">
        <v>121</v>
      </c>
      <c r="H62" s="131">
        <v>113</v>
      </c>
    </row>
    <row r="63" spans="2:8" ht="52.5" customHeight="1" thickBot="1" x14ac:dyDescent="0.2">
      <c r="B63" s="132"/>
      <c r="C63" s="1269" t="s">
        <v>51</v>
      </c>
      <c r="D63" s="1269"/>
      <c r="E63" s="1270"/>
      <c r="F63" s="133">
        <v>3475</v>
      </c>
      <c r="G63" s="133">
        <v>3550</v>
      </c>
      <c r="H63" s="134">
        <v>4244</v>
      </c>
    </row>
    <row r="64" spans="2:8" x14ac:dyDescent="0.15"/>
  </sheetData>
  <sheetProtection algorithmName="SHA-512" hashValue="jGlkaL9wCoDGBCwhAsdc0m6xCU2bs1w6As+g2wbY+YRf5UpE3Ov0xmxGSuwAgpYZ2NtL2gfVFAcp4Z39xX52sw==" saltValue="AQcq3SMvzE9z9YK4MoOU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85"/>
  <sheetViews>
    <sheetView topLeftCell="T16" workbookViewId="0">
      <selection activeCell="CV18" sqref="CV18"/>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5" t="s">
        <v>603</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604</v>
      </c>
    </row>
    <row r="50" spans="1:109" x14ac:dyDescent="0.15">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559</v>
      </c>
      <c r="BQ50" s="1283"/>
      <c r="BR50" s="1283"/>
      <c r="BS50" s="1283"/>
      <c r="BT50" s="1283"/>
      <c r="BU50" s="1283"/>
      <c r="BV50" s="1283"/>
      <c r="BW50" s="1283"/>
      <c r="BX50" s="1283" t="s">
        <v>560</v>
      </c>
      <c r="BY50" s="1283"/>
      <c r="BZ50" s="1283"/>
      <c r="CA50" s="1283"/>
      <c r="CB50" s="1283"/>
      <c r="CC50" s="1283"/>
      <c r="CD50" s="1283"/>
      <c r="CE50" s="1283"/>
      <c r="CF50" s="1283" t="s">
        <v>561</v>
      </c>
      <c r="CG50" s="1283"/>
      <c r="CH50" s="1283"/>
      <c r="CI50" s="1283"/>
      <c r="CJ50" s="1283"/>
      <c r="CK50" s="1283"/>
      <c r="CL50" s="1283"/>
      <c r="CM50" s="1283"/>
      <c r="CN50" s="1283" t="s">
        <v>562</v>
      </c>
      <c r="CO50" s="1283"/>
      <c r="CP50" s="1283"/>
      <c r="CQ50" s="1283"/>
      <c r="CR50" s="1283"/>
      <c r="CS50" s="1283"/>
      <c r="CT50" s="1283"/>
      <c r="CU50" s="1283"/>
      <c r="CV50" s="1283" t="s">
        <v>563</v>
      </c>
      <c r="CW50" s="1283"/>
      <c r="CX50" s="1283"/>
      <c r="CY50" s="1283"/>
      <c r="CZ50" s="1283"/>
      <c r="DA50" s="1283"/>
      <c r="DB50" s="1283"/>
      <c r="DC50" s="1283"/>
    </row>
    <row r="51" spans="1:109" ht="13.5" customHeight="1" x14ac:dyDescent="0.15">
      <c r="B51" s="376"/>
      <c r="G51" s="1294"/>
      <c r="H51" s="1294"/>
      <c r="I51" s="1298"/>
      <c r="J51" s="1298"/>
      <c r="K51" s="1284"/>
      <c r="L51" s="1284"/>
      <c r="M51" s="1284"/>
      <c r="N51" s="1284"/>
      <c r="AM51" s="385"/>
      <c r="AN51" s="1282" t="s">
        <v>605</v>
      </c>
      <c r="AO51" s="1282"/>
      <c r="AP51" s="1282"/>
      <c r="AQ51" s="1282"/>
      <c r="AR51" s="1282"/>
      <c r="AS51" s="1282"/>
      <c r="AT51" s="1282"/>
      <c r="AU51" s="1282"/>
      <c r="AV51" s="1282"/>
      <c r="AW51" s="1282"/>
      <c r="AX51" s="1282"/>
      <c r="AY51" s="1282"/>
      <c r="AZ51" s="1282"/>
      <c r="BA51" s="1282"/>
      <c r="BB51" s="1282" t="s">
        <v>606</v>
      </c>
      <c r="BC51" s="1282"/>
      <c r="BD51" s="1282"/>
      <c r="BE51" s="1282"/>
      <c r="BF51" s="1282"/>
      <c r="BG51" s="1282"/>
      <c r="BH51" s="1282"/>
      <c r="BI51" s="1282"/>
      <c r="BJ51" s="1282"/>
      <c r="BK51" s="1282"/>
      <c r="BL51" s="1282"/>
      <c r="BM51" s="1282"/>
      <c r="BN51" s="1282"/>
      <c r="BO51" s="1282"/>
      <c r="BP51" s="1279">
        <v>44.2</v>
      </c>
      <c r="BQ51" s="1279"/>
      <c r="BR51" s="1279"/>
      <c r="BS51" s="1279"/>
      <c r="BT51" s="1279"/>
      <c r="BU51" s="1279"/>
      <c r="BV51" s="1279"/>
      <c r="BW51" s="1279"/>
      <c r="BX51" s="1279">
        <v>56.4</v>
      </c>
      <c r="BY51" s="1279"/>
      <c r="BZ51" s="1279"/>
      <c r="CA51" s="1279"/>
      <c r="CB51" s="1279"/>
      <c r="CC51" s="1279"/>
      <c r="CD51" s="1279"/>
      <c r="CE51" s="1279"/>
      <c r="CF51" s="1279">
        <v>76</v>
      </c>
      <c r="CG51" s="1279"/>
      <c r="CH51" s="1279"/>
      <c r="CI51" s="1279"/>
      <c r="CJ51" s="1279"/>
      <c r="CK51" s="1279"/>
      <c r="CL51" s="1279"/>
      <c r="CM51" s="1279"/>
      <c r="CN51" s="1279">
        <v>73.5</v>
      </c>
      <c r="CO51" s="1279"/>
      <c r="CP51" s="1279"/>
      <c r="CQ51" s="1279"/>
      <c r="CR51" s="1279"/>
      <c r="CS51" s="1279"/>
      <c r="CT51" s="1279"/>
      <c r="CU51" s="1279"/>
      <c r="CV51" s="1279">
        <v>36.9</v>
      </c>
      <c r="CW51" s="1279"/>
      <c r="CX51" s="1279"/>
      <c r="CY51" s="1279"/>
      <c r="CZ51" s="1279"/>
      <c r="DA51" s="1279"/>
      <c r="DB51" s="1279"/>
      <c r="DC51" s="1279"/>
    </row>
    <row r="52" spans="1:109" x14ac:dyDescent="0.15">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607</v>
      </c>
      <c r="BC53" s="1282"/>
      <c r="BD53" s="1282"/>
      <c r="BE53" s="1282"/>
      <c r="BF53" s="1282"/>
      <c r="BG53" s="1282"/>
      <c r="BH53" s="1282"/>
      <c r="BI53" s="1282"/>
      <c r="BJ53" s="1282"/>
      <c r="BK53" s="1282"/>
      <c r="BL53" s="1282"/>
      <c r="BM53" s="1282"/>
      <c r="BN53" s="1282"/>
      <c r="BO53" s="1282"/>
      <c r="BP53" s="1279">
        <v>36.200000000000003</v>
      </c>
      <c r="BQ53" s="1279"/>
      <c r="BR53" s="1279"/>
      <c r="BS53" s="1279"/>
      <c r="BT53" s="1279"/>
      <c r="BU53" s="1279"/>
      <c r="BV53" s="1279"/>
      <c r="BW53" s="1279"/>
      <c r="BX53" s="1279">
        <v>38</v>
      </c>
      <c r="BY53" s="1279"/>
      <c r="BZ53" s="1279"/>
      <c r="CA53" s="1279"/>
      <c r="CB53" s="1279"/>
      <c r="CC53" s="1279"/>
      <c r="CD53" s="1279"/>
      <c r="CE53" s="1279"/>
      <c r="CF53" s="1279">
        <v>39.799999999999997</v>
      </c>
      <c r="CG53" s="1279"/>
      <c r="CH53" s="1279"/>
      <c r="CI53" s="1279"/>
      <c r="CJ53" s="1279"/>
      <c r="CK53" s="1279"/>
      <c r="CL53" s="1279"/>
      <c r="CM53" s="1279"/>
      <c r="CN53" s="1279">
        <v>41.2</v>
      </c>
      <c r="CO53" s="1279"/>
      <c r="CP53" s="1279"/>
      <c r="CQ53" s="1279"/>
      <c r="CR53" s="1279"/>
      <c r="CS53" s="1279"/>
      <c r="CT53" s="1279"/>
      <c r="CU53" s="1279"/>
      <c r="CV53" s="1279">
        <v>43.2</v>
      </c>
      <c r="CW53" s="1279"/>
      <c r="CX53" s="1279"/>
      <c r="CY53" s="1279"/>
      <c r="CZ53" s="1279"/>
      <c r="DA53" s="1279"/>
      <c r="DB53" s="1279"/>
      <c r="DC53" s="1279"/>
    </row>
    <row r="54" spans="1:109" x14ac:dyDescent="0.15">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4"/>
      <c r="B55" s="376"/>
      <c r="G55" s="1277"/>
      <c r="H55" s="1277"/>
      <c r="I55" s="1277"/>
      <c r="J55" s="1277"/>
      <c r="K55" s="1284"/>
      <c r="L55" s="1284"/>
      <c r="M55" s="1284"/>
      <c r="N55" s="1284"/>
      <c r="AN55" s="1283" t="s">
        <v>608</v>
      </c>
      <c r="AO55" s="1283"/>
      <c r="AP55" s="1283"/>
      <c r="AQ55" s="1283"/>
      <c r="AR55" s="1283"/>
      <c r="AS55" s="1283"/>
      <c r="AT55" s="1283"/>
      <c r="AU55" s="1283"/>
      <c r="AV55" s="1283"/>
      <c r="AW55" s="1283"/>
      <c r="AX55" s="1283"/>
      <c r="AY55" s="1283"/>
      <c r="AZ55" s="1283"/>
      <c r="BA55" s="1283"/>
      <c r="BB55" s="1282" t="s">
        <v>606</v>
      </c>
      <c r="BC55" s="1282"/>
      <c r="BD55" s="1282"/>
      <c r="BE55" s="1282"/>
      <c r="BF55" s="1282"/>
      <c r="BG55" s="1282"/>
      <c r="BH55" s="1282"/>
      <c r="BI55" s="1282"/>
      <c r="BJ55" s="1282"/>
      <c r="BK55" s="1282"/>
      <c r="BL55" s="1282"/>
      <c r="BM55" s="1282"/>
      <c r="BN55" s="1282"/>
      <c r="BO55" s="1282"/>
      <c r="BP55" s="1279">
        <v>0</v>
      </c>
      <c r="BQ55" s="1279"/>
      <c r="BR55" s="1279"/>
      <c r="BS55" s="1279"/>
      <c r="BT55" s="1279"/>
      <c r="BU55" s="1279"/>
      <c r="BV55" s="1279"/>
      <c r="BW55" s="1279"/>
      <c r="BX55" s="1279">
        <v>0</v>
      </c>
      <c r="BY55" s="1279"/>
      <c r="BZ55" s="1279"/>
      <c r="CA55" s="1279"/>
      <c r="CB55" s="1279"/>
      <c r="CC55" s="1279"/>
      <c r="CD55" s="1279"/>
      <c r="CE55" s="1279"/>
      <c r="CF55" s="1279">
        <v>3.1</v>
      </c>
      <c r="CG55" s="1279"/>
      <c r="CH55" s="1279"/>
      <c r="CI55" s="1279"/>
      <c r="CJ55" s="1279"/>
      <c r="CK55" s="1279"/>
      <c r="CL55" s="1279"/>
      <c r="CM55" s="1279"/>
      <c r="CN55" s="1279">
        <v>13.7</v>
      </c>
      <c r="CO55" s="1279"/>
      <c r="CP55" s="1279"/>
      <c r="CQ55" s="1279"/>
      <c r="CR55" s="1279"/>
      <c r="CS55" s="1279"/>
      <c r="CT55" s="1279"/>
      <c r="CU55" s="1279"/>
      <c r="CV55" s="1279">
        <v>6.9</v>
      </c>
      <c r="CW55" s="1279"/>
      <c r="CX55" s="1279"/>
      <c r="CY55" s="1279"/>
      <c r="CZ55" s="1279"/>
      <c r="DA55" s="1279"/>
      <c r="DB55" s="1279"/>
      <c r="DC55" s="1279"/>
    </row>
    <row r="56" spans="1:109" x14ac:dyDescent="0.15">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x14ac:dyDescent="0.15">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607</v>
      </c>
      <c r="BC57" s="1282"/>
      <c r="BD57" s="1282"/>
      <c r="BE57" s="1282"/>
      <c r="BF57" s="1282"/>
      <c r="BG57" s="1282"/>
      <c r="BH57" s="1282"/>
      <c r="BI57" s="1282"/>
      <c r="BJ57" s="1282"/>
      <c r="BK57" s="1282"/>
      <c r="BL57" s="1282"/>
      <c r="BM57" s="1282"/>
      <c r="BN57" s="1282"/>
      <c r="BO57" s="1282"/>
      <c r="BP57" s="1279">
        <v>59.4</v>
      </c>
      <c r="BQ57" s="1279"/>
      <c r="BR57" s="1279"/>
      <c r="BS57" s="1279"/>
      <c r="BT57" s="1279"/>
      <c r="BU57" s="1279"/>
      <c r="BV57" s="1279"/>
      <c r="BW57" s="1279"/>
      <c r="BX57" s="1279">
        <v>60</v>
      </c>
      <c r="BY57" s="1279"/>
      <c r="BZ57" s="1279"/>
      <c r="CA57" s="1279"/>
      <c r="CB57" s="1279"/>
      <c r="CC57" s="1279"/>
      <c r="CD57" s="1279"/>
      <c r="CE57" s="1279"/>
      <c r="CF57" s="1279">
        <v>61.2</v>
      </c>
      <c r="CG57" s="1279"/>
      <c r="CH57" s="1279"/>
      <c r="CI57" s="1279"/>
      <c r="CJ57" s="1279"/>
      <c r="CK57" s="1279"/>
      <c r="CL57" s="1279"/>
      <c r="CM57" s="1279"/>
      <c r="CN57" s="1279">
        <v>62</v>
      </c>
      <c r="CO57" s="1279"/>
      <c r="CP57" s="1279"/>
      <c r="CQ57" s="1279"/>
      <c r="CR57" s="1279"/>
      <c r="CS57" s="1279"/>
      <c r="CT57" s="1279"/>
      <c r="CU57" s="1279"/>
      <c r="CV57" s="1279">
        <v>62.9</v>
      </c>
      <c r="CW57" s="1279"/>
      <c r="CX57" s="1279"/>
      <c r="CY57" s="1279"/>
      <c r="CZ57" s="1279"/>
      <c r="DA57" s="1279"/>
      <c r="DB57" s="1279"/>
      <c r="DC57" s="1279"/>
      <c r="DD57" s="389"/>
      <c r="DE57" s="388"/>
    </row>
    <row r="58" spans="1:109" s="384" customFormat="1" x14ac:dyDescent="0.15">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609</v>
      </c>
    </row>
    <row r="64" spans="1:109" x14ac:dyDescent="0.15">
      <c r="B64" s="376"/>
      <c r="G64" s="383"/>
      <c r="I64" s="396"/>
      <c r="J64" s="396"/>
      <c r="K64" s="396"/>
      <c r="L64" s="396"/>
      <c r="M64" s="396"/>
      <c r="N64" s="397"/>
      <c r="AM64" s="383"/>
      <c r="AN64" s="383" t="s">
        <v>602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5" customHeight="1" x14ac:dyDescent="0.15">
      <c r="B65" s="376"/>
      <c r="AN65" s="1285" t="s">
        <v>610</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604</v>
      </c>
    </row>
    <row r="72" spans="2:107" x14ac:dyDescent="0.15">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559</v>
      </c>
      <c r="BQ72" s="1283"/>
      <c r="BR72" s="1283"/>
      <c r="BS72" s="1283"/>
      <c r="BT72" s="1283"/>
      <c r="BU72" s="1283"/>
      <c r="BV72" s="1283"/>
      <c r="BW72" s="1283"/>
      <c r="BX72" s="1283" t="s">
        <v>560</v>
      </c>
      <c r="BY72" s="1283"/>
      <c r="BZ72" s="1283"/>
      <c r="CA72" s="1283"/>
      <c r="CB72" s="1283"/>
      <c r="CC72" s="1283"/>
      <c r="CD72" s="1283"/>
      <c r="CE72" s="1283"/>
      <c r="CF72" s="1283" t="s">
        <v>561</v>
      </c>
      <c r="CG72" s="1283"/>
      <c r="CH72" s="1283"/>
      <c r="CI72" s="1283"/>
      <c r="CJ72" s="1283"/>
      <c r="CK72" s="1283"/>
      <c r="CL72" s="1283"/>
      <c r="CM72" s="1283"/>
      <c r="CN72" s="1283" t="s">
        <v>562</v>
      </c>
      <c r="CO72" s="1283"/>
      <c r="CP72" s="1283"/>
      <c r="CQ72" s="1283"/>
      <c r="CR72" s="1283"/>
      <c r="CS72" s="1283"/>
      <c r="CT72" s="1283"/>
      <c r="CU72" s="1283"/>
      <c r="CV72" s="1283" t="s">
        <v>563</v>
      </c>
      <c r="CW72" s="1283"/>
      <c r="CX72" s="1283"/>
      <c r="CY72" s="1283"/>
      <c r="CZ72" s="1283"/>
      <c r="DA72" s="1283"/>
      <c r="DB72" s="1283"/>
      <c r="DC72" s="1283"/>
    </row>
    <row r="73" spans="2:107" x14ac:dyDescent="0.15">
      <c r="B73" s="376"/>
      <c r="G73" s="1294"/>
      <c r="H73" s="1294"/>
      <c r="I73" s="1294"/>
      <c r="J73" s="1294"/>
      <c r="K73" s="1278"/>
      <c r="L73" s="1278"/>
      <c r="M73" s="1278"/>
      <c r="N73" s="1278"/>
      <c r="AM73" s="385"/>
      <c r="AN73" s="1282" t="s">
        <v>605</v>
      </c>
      <c r="AO73" s="1282"/>
      <c r="AP73" s="1282"/>
      <c r="AQ73" s="1282"/>
      <c r="AR73" s="1282"/>
      <c r="AS73" s="1282"/>
      <c r="AT73" s="1282"/>
      <c r="AU73" s="1282"/>
      <c r="AV73" s="1282"/>
      <c r="AW73" s="1282"/>
      <c r="AX73" s="1282"/>
      <c r="AY73" s="1282"/>
      <c r="AZ73" s="1282"/>
      <c r="BA73" s="1282"/>
      <c r="BB73" s="1282" t="s">
        <v>606</v>
      </c>
      <c r="BC73" s="1282"/>
      <c r="BD73" s="1282"/>
      <c r="BE73" s="1282"/>
      <c r="BF73" s="1282"/>
      <c r="BG73" s="1282"/>
      <c r="BH73" s="1282"/>
      <c r="BI73" s="1282"/>
      <c r="BJ73" s="1282"/>
      <c r="BK73" s="1282"/>
      <c r="BL73" s="1282"/>
      <c r="BM73" s="1282"/>
      <c r="BN73" s="1282"/>
      <c r="BO73" s="1282"/>
      <c r="BP73" s="1279">
        <v>44.2</v>
      </c>
      <c r="BQ73" s="1279"/>
      <c r="BR73" s="1279"/>
      <c r="BS73" s="1279"/>
      <c r="BT73" s="1279"/>
      <c r="BU73" s="1279"/>
      <c r="BV73" s="1279"/>
      <c r="BW73" s="1279"/>
      <c r="BX73" s="1279">
        <v>56.4</v>
      </c>
      <c r="BY73" s="1279"/>
      <c r="BZ73" s="1279"/>
      <c r="CA73" s="1279"/>
      <c r="CB73" s="1279"/>
      <c r="CC73" s="1279"/>
      <c r="CD73" s="1279"/>
      <c r="CE73" s="1279"/>
      <c r="CF73" s="1279">
        <v>76</v>
      </c>
      <c r="CG73" s="1279"/>
      <c r="CH73" s="1279"/>
      <c r="CI73" s="1279"/>
      <c r="CJ73" s="1279"/>
      <c r="CK73" s="1279"/>
      <c r="CL73" s="1279"/>
      <c r="CM73" s="1279"/>
      <c r="CN73" s="1279">
        <v>73.5</v>
      </c>
      <c r="CO73" s="1279"/>
      <c r="CP73" s="1279"/>
      <c r="CQ73" s="1279"/>
      <c r="CR73" s="1279"/>
      <c r="CS73" s="1279"/>
      <c r="CT73" s="1279"/>
      <c r="CU73" s="1279"/>
      <c r="CV73" s="1279">
        <v>36.9</v>
      </c>
      <c r="CW73" s="1279"/>
      <c r="CX73" s="1279"/>
      <c r="CY73" s="1279"/>
      <c r="CZ73" s="1279"/>
      <c r="DA73" s="1279"/>
      <c r="DB73" s="1279"/>
      <c r="DC73" s="1279"/>
    </row>
    <row r="74" spans="2:107" x14ac:dyDescent="0.15">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611</v>
      </c>
      <c r="BC75" s="1282"/>
      <c r="BD75" s="1282"/>
      <c r="BE75" s="1282"/>
      <c r="BF75" s="1282"/>
      <c r="BG75" s="1282"/>
      <c r="BH75" s="1282"/>
      <c r="BI75" s="1282"/>
      <c r="BJ75" s="1282"/>
      <c r="BK75" s="1282"/>
      <c r="BL75" s="1282"/>
      <c r="BM75" s="1282"/>
      <c r="BN75" s="1282"/>
      <c r="BO75" s="1282"/>
      <c r="BP75" s="1279">
        <v>16</v>
      </c>
      <c r="BQ75" s="1279"/>
      <c r="BR75" s="1279"/>
      <c r="BS75" s="1279"/>
      <c r="BT75" s="1279"/>
      <c r="BU75" s="1279"/>
      <c r="BV75" s="1279"/>
      <c r="BW75" s="1279"/>
      <c r="BX75" s="1279">
        <v>16.3</v>
      </c>
      <c r="BY75" s="1279"/>
      <c r="BZ75" s="1279"/>
      <c r="CA75" s="1279"/>
      <c r="CB75" s="1279"/>
      <c r="CC75" s="1279"/>
      <c r="CD75" s="1279"/>
      <c r="CE75" s="1279"/>
      <c r="CF75" s="1279">
        <v>15.8</v>
      </c>
      <c r="CG75" s="1279"/>
      <c r="CH75" s="1279"/>
      <c r="CI75" s="1279"/>
      <c r="CJ75" s="1279"/>
      <c r="CK75" s="1279"/>
      <c r="CL75" s="1279"/>
      <c r="CM75" s="1279"/>
      <c r="CN75" s="1279">
        <v>14.4</v>
      </c>
      <c r="CO75" s="1279"/>
      <c r="CP75" s="1279"/>
      <c r="CQ75" s="1279"/>
      <c r="CR75" s="1279"/>
      <c r="CS75" s="1279"/>
      <c r="CT75" s="1279"/>
      <c r="CU75" s="1279"/>
      <c r="CV75" s="1279">
        <v>12.5</v>
      </c>
      <c r="CW75" s="1279"/>
      <c r="CX75" s="1279"/>
      <c r="CY75" s="1279"/>
      <c r="CZ75" s="1279"/>
      <c r="DA75" s="1279"/>
      <c r="DB75" s="1279"/>
      <c r="DC75" s="1279"/>
    </row>
    <row r="76" spans="2:107" x14ac:dyDescent="0.15">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6"/>
      <c r="G77" s="1277"/>
      <c r="H77" s="1277"/>
      <c r="I77" s="1277"/>
      <c r="J77" s="1277"/>
      <c r="K77" s="1278"/>
      <c r="L77" s="1278"/>
      <c r="M77" s="1278"/>
      <c r="N77" s="1278"/>
      <c r="AN77" s="1283" t="s">
        <v>608</v>
      </c>
      <c r="AO77" s="1283"/>
      <c r="AP77" s="1283"/>
      <c r="AQ77" s="1283"/>
      <c r="AR77" s="1283"/>
      <c r="AS77" s="1283"/>
      <c r="AT77" s="1283"/>
      <c r="AU77" s="1283"/>
      <c r="AV77" s="1283"/>
      <c r="AW77" s="1283"/>
      <c r="AX77" s="1283"/>
      <c r="AY77" s="1283"/>
      <c r="AZ77" s="1283"/>
      <c r="BA77" s="1283"/>
      <c r="BB77" s="1282" t="s">
        <v>606</v>
      </c>
      <c r="BC77" s="1282"/>
      <c r="BD77" s="1282"/>
      <c r="BE77" s="1282"/>
      <c r="BF77" s="1282"/>
      <c r="BG77" s="1282"/>
      <c r="BH77" s="1282"/>
      <c r="BI77" s="1282"/>
      <c r="BJ77" s="1282"/>
      <c r="BK77" s="1282"/>
      <c r="BL77" s="1282"/>
      <c r="BM77" s="1282"/>
      <c r="BN77" s="1282"/>
      <c r="BO77" s="1282"/>
      <c r="BP77" s="1279">
        <v>0</v>
      </c>
      <c r="BQ77" s="1279"/>
      <c r="BR77" s="1279"/>
      <c r="BS77" s="1279"/>
      <c r="BT77" s="1279"/>
      <c r="BU77" s="1279"/>
      <c r="BV77" s="1279"/>
      <c r="BW77" s="1279"/>
      <c r="BX77" s="1279">
        <v>0</v>
      </c>
      <c r="BY77" s="1279"/>
      <c r="BZ77" s="1279"/>
      <c r="CA77" s="1279"/>
      <c r="CB77" s="1279"/>
      <c r="CC77" s="1279"/>
      <c r="CD77" s="1279"/>
      <c r="CE77" s="1279"/>
      <c r="CF77" s="1279">
        <v>3.1</v>
      </c>
      <c r="CG77" s="1279"/>
      <c r="CH77" s="1279"/>
      <c r="CI77" s="1279"/>
      <c r="CJ77" s="1279"/>
      <c r="CK77" s="1279"/>
      <c r="CL77" s="1279"/>
      <c r="CM77" s="1279"/>
      <c r="CN77" s="1279">
        <v>13.7</v>
      </c>
      <c r="CO77" s="1279"/>
      <c r="CP77" s="1279"/>
      <c r="CQ77" s="1279"/>
      <c r="CR77" s="1279"/>
      <c r="CS77" s="1279"/>
      <c r="CT77" s="1279"/>
      <c r="CU77" s="1279"/>
      <c r="CV77" s="1279">
        <v>6.9</v>
      </c>
      <c r="CW77" s="1279"/>
      <c r="CX77" s="1279"/>
      <c r="CY77" s="1279"/>
      <c r="CZ77" s="1279"/>
      <c r="DA77" s="1279"/>
      <c r="DB77" s="1279"/>
      <c r="DC77" s="1279"/>
    </row>
    <row r="78" spans="2:107" x14ac:dyDescent="0.15">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611</v>
      </c>
      <c r="BC79" s="1282"/>
      <c r="BD79" s="1282"/>
      <c r="BE79" s="1282"/>
      <c r="BF79" s="1282"/>
      <c r="BG79" s="1282"/>
      <c r="BH79" s="1282"/>
      <c r="BI79" s="1282"/>
      <c r="BJ79" s="1282"/>
      <c r="BK79" s="1282"/>
      <c r="BL79" s="1282"/>
      <c r="BM79" s="1282"/>
      <c r="BN79" s="1282"/>
      <c r="BO79" s="1282"/>
      <c r="BP79" s="1279">
        <v>7.9</v>
      </c>
      <c r="BQ79" s="1279"/>
      <c r="BR79" s="1279"/>
      <c r="BS79" s="1279"/>
      <c r="BT79" s="1279"/>
      <c r="BU79" s="1279"/>
      <c r="BV79" s="1279"/>
      <c r="BW79" s="1279"/>
      <c r="BX79" s="1279">
        <v>7.8</v>
      </c>
      <c r="BY79" s="1279"/>
      <c r="BZ79" s="1279"/>
      <c r="CA79" s="1279"/>
      <c r="CB79" s="1279"/>
      <c r="CC79" s="1279"/>
      <c r="CD79" s="1279"/>
      <c r="CE79" s="1279"/>
      <c r="CF79" s="1279">
        <v>7.9</v>
      </c>
      <c r="CG79" s="1279"/>
      <c r="CH79" s="1279"/>
      <c r="CI79" s="1279"/>
      <c r="CJ79" s="1279"/>
      <c r="CK79" s="1279"/>
      <c r="CL79" s="1279"/>
      <c r="CM79" s="1279"/>
      <c r="CN79" s="1279">
        <v>7.9</v>
      </c>
      <c r="CO79" s="1279"/>
      <c r="CP79" s="1279"/>
      <c r="CQ79" s="1279"/>
      <c r="CR79" s="1279"/>
      <c r="CS79" s="1279"/>
      <c r="CT79" s="1279"/>
      <c r="CU79" s="1279"/>
      <c r="CV79" s="1279">
        <v>8</v>
      </c>
      <c r="CW79" s="1279"/>
      <c r="CX79" s="1279"/>
      <c r="CY79" s="1279"/>
      <c r="CZ79" s="1279"/>
      <c r="DA79" s="1279"/>
      <c r="DB79" s="1279"/>
      <c r="DC79" s="1279"/>
    </row>
    <row r="80" spans="2:107" x14ac:dyDescent="0.15">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 right="0" top="0.19685039370078741" bottom="0.31496062992125984" header="0.39370078740157483" footer="0"/>
  <pageSetup paperSize="9" scale="4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phoneticPr fontId="2"/>
  <pageMargins left="0" right="0" top="0.19685039370078741" bottom="0" header="0.39370078740157483" footer="0"/>
  <pageSetup paperSize="9" scale="3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506</v>
      </c>
    </row>
  </sheetData>
  <phoneticPr fontId="2"/>
  <pageMargins left="0" right="0" top="0.19685039370078741" bottom="0" header="0.39370078740157483" footer="0"/>
  <pageSetup paperSize="9" scale="3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556</v>
      </c>
      <c r="G2" s="148"/>
      <c r="H2" s="149"/>
    </row>
    <row r="3" spans="1:8" x14ac:dyDescent="0.15">
      <c r="A3" s="145" t="s">
        <v>549</v>
      </c>
      <c r="B3" s="150"/>
      <c r="C3" s="151"/>
      <c r="D3" s="152">
        <v>197926</v>
      </c>
      <c r="E3" s="153"/>
      <c r="F3" s="154">
        <v>90072</v>
      </c>
      <c r="G3" s="155"/>
      <c r="H3" s="156"/>
    </row>
    <row r="4" spans="1:8" x14ac:dyDescent="0.15">
      <c r="A4" s="157"/>
      <c r="B4" s="158"/>
      <c r="C4" s="159"/>
      <c r="D4" s="160">
        <v>145441</v>
      </c>
      <c r="E4" s="161"/>
      <c r="F4" s="162">
        <v>46083</v>
      </c>
      <c r="G4" s="163"/>
      <c r="H4" s="164"/>
    </row>
    <row r="5" spans="1:8" x14ac:dyDescent="0.15">
      <c r="A5" s="145" t="s">
        <v>551</v>
      </c>
      <c r="B5" s="150"/>
      <c r="C5" s="151"/>
      <c r="D5" s="152">
        <v>141326</v>
      </c>
      <c r="E5" s="153"/>
      <c r="F5" s="154">
        <v>88328</v>
      </c>
      <c r="G5" s="155"/>
      <c r="H5" s="156"/>
    </row>
    <row r="6" spans="1:8" x14ac:dyDescent="0.15">
      <c r="A6" s="157"/>
      <c r="B6" s="158"/>
      <c r="C6" s="159"/>
      <c r="D6" s="160">
        <v>102901</v>
      </c>
      <c r="E6" s="161"/>
      <c r="F6" s="162">
        <v>49013</v>
      </c>
      <c r="G6" s="163"/>
      <c r="H6" s="164"/>
    </row>
    <row r="7" spans="1:8" x14ac:dyDescent="0.15">
      <c r="A7" s="145" t="s">
        <v>552</v>
      </c>
      <c r="B7" s="150"/>
      <c r="C7" s="151"/>
      <c r="D7" s="152">
        <v>102331</v>
      </c>
      <c r="E7" s="153"/>
      <c r="F7" s="154">
        <v>103390</v>
      </c>
      <c r="G7" s="155"/>
      <c r="H7" s="156"/>
    </row>
    <row r="8" spans="1:8" x14ac:dyDescent="0.15">
      <c r="A8" s="157"/>
      <c r="B8" s="158"/>
      <c r="C8" s="159"/>
      <c r="D8" s="160">
        <v>80463</v>
      </c>
      <c r="E8" s="161"/>
      <c r="F8" s="162">
        <v>51269</v>
      </c>
      <c r="G8" s="163"/>
      <c r="H8" s="164"/>
    </row>
    <row r="9" spans="1:8" x14ac:dyDescent="0.15">
      <c r="A9" s="145" t="s">
        <v>553</v>
      </c>
      <c r="B9" s="150"/>
      <c r="C9" s="151"/>
      <c r="D9" s="152">
        <v>106850</v>
      </c>
      <c r="E9" s="153"/>
      <c r="F9" s="154">
        <v>117234</v>
      </c>
      <c r="G9" s="155"/>
      <c r="H9" s="156"/>
    </row>
    <row r="10" spans="1:8" x14ac:dyDescent="0.15">
      <c r="A10" s="157"/>
      <c r="B10" s="158"/>
      <c r="C10" s="159"/>
      <c r="D10" s="160">
        <v>84470</v>
      </c>
      <c r="E10" s="161"/>
      <c r="F10" s="162">
        <v>59796</v>
      </c>
      <c r="G10" s="163"/>
      <c r="H10" s="164"/>
    </row>
    <row r="11" spans="1:8" x14ac:dyDescent="0.15">
      <c r="A11" s="145" t="s">
        <v>554</v>
      </c>
      <c r="B11" s="150"/>
      <c r="C11" s="151"/>
      <c r="D11" s="152">
        <v>65399</v>
      </c>
      <c r="E11" s="153"/>
      <c r="F11" s="154">
        <v>97758</v>
      </c>
      <c r="G11" s="155"/>
      <c r="H11" s="156"/>
    </row>
    <row r="12" spans="1:8" x14ac:dyDescent="0.15">
      <c r="A12" s="157"/>
      <c r="B12" s="158"/>
      <c r="C12" s="165"/>
      <c r="D12" s="160">
        <v>39929</v>
      </c>
      <c r="E12" s="161"/>
      <c r="F12" s="162">
        <v>45946</v>
      </c>
      <c r="G12" s="163"/>
      <c r="H12" s="164"/>
    </row>
    <row r="13" spans="1:8" x14ac:dyDescent="0.15">
      <c r="A13" s="145"/>
      <c r="B13" s="150"/>
      <c r="C13" s="166"/>
      <c r="D13" s="167">
        <v>122766</v>
      </c>
      <c r="E13" s="168"/>
      <c r="F13" s="169">
        <v>99356</v>
      </c>
      <c r="G13" s="170"/>
      <c r="H13" s="156"/>
    </row>
    <row r="14" spans="1:8" x14ac:dyDescent="0.15">
      <c r="A14" s="157"/>
      <c r="B14" s="158"/>
      <c r="C14" s="159"/>
      <c r="D14" s="160">
        <v>90641</v>
      </c>
      <c r="E14" s="161"/>
      <c r="F14" s="162">
        <v>50421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5.0199999999999996</v>
      </c>
      <c r="C19" s="171">
        <f>ROUND(VALUE(SUBSTITUTE(実質収支比率等に係る経年分析!G$48,"▲","-")),2)</f>
        <v>5.72</v>
      </c>
      <c r="D19" s="171">
        <f>ROUND(VALUE(SUBSTITUTE(実質収支比率等に係る経年分析!H$48,"▲","-")),2)</f>
        <v>2.85</v>
      </c>
      <c r="E19" s="171">
        <f>ROUND(VALUE(SUBSTITUTE(実質収支比率等に係る経年分析!I$48,"▲","-")),2)</f>
        <v>5.35</v>
      </c>
      <c r="F19" s="171">
        <f>ROUND(VALUE(SUBSTITUTE(実質収支比率等に係る経年分析!J$48,"▲","-")),2)</f>
        <v>3.24</v>
      </c>
    </row>
    <row r="20" spans="1:11" x14ac:dyDescent="0.15">
      <c r="A20" s="171" t="s">
        <v>55</v>
      </c>
      <c r="B20" s="171">
        <f>ROUND(VALUE(SUBSTITUTE(実質収支比率等に係る経年分析!F$47,"▲","-")),2)</f>
        <v>34.479999999999997</v>
      </c>
      <c r="C20" s="171">
        <f>ROUND(VALUE(SUBSTITUTE(実質収支比率等に係る経年分析!G$47,"▲","-")),2)</f>
        <v>27.85</v>
      </c>
      <c r="D20" s="171">
        <f>ROUND(VALUE(SUBSTITUTE(実質収支比率等に係る経年分析!H$47,"▲","-")),2)</f>
        <v>25.95</v>
      </c>
      <c r="E20" s="171">
        <f>ROUND(VALUE(SUBSTITUTE(実質収支比率等に係る経年分析!I$47,"▲","-")),2)</f>
        <v>26.77</v>
      </c>
      <c r="F20" s="171">
        <f>ROUND(VALUE(SUBSTITUTE(実質収支比率等に係る経年分析!J$47,"▲","-")),2)</f>
        <v>32.450000000000003</v>
      </c>
    </row>
    <row r="21" spans="1:11" x14ac:dyDescent="0.15">
      <c r="A21" s="171" t="s">
        <v>56</v>
      </c>
      <c r="B21" s="171">
        <f>IF(ISNUMBER(VALUE(SUBSTITUTE(実質収支比率等に係る経年分析!F$49,"▲","-"))),ROUND(VALUE(SUBSTITUTE(実質収支比率等に係る経年分析!F$49,"▲","-")),2),NA())</f>
        <v>-3.87</v>
      </c>
      <c r="C21" s="171">
        <f>IF(ISNUMBER(VALUE(SUBSTITUTE(実質収支比率等に係る経年分析!G$49,"▲","-"))),ROUND(VALUE(SUBSTITUTE(実質収支比率等に係る経年分析!G$49,"▲","-")),2),NA())</f>
        <v>-6.61</v>
      </c>
      <c r="D21" s="171">
        <f>IF(ISNUMBER(VALUE(SUBSTITUTE(実質収支比率等に係る経年分析!H$49,"▲","-"))),ROUND(VALUE(SUBSTITUTE(実質収支比率等に係る経年分析!H$49,"▲","-")),2),NA())</f>
        <v>-4.5</v>
      </c>
      <c r="E21" s="171">
        <f>IF(ISNUMBER(VALUE(SUBSTITUTE(実質収支比率等に係る経年分析!I$49,"▲","-"))),ROUND(VALUE(SUBSTITUTE(実質収支比率等に係る経年分析!I$49,"▲","-")),2),NA())</f>
        <v>4.33</v>
      </c>
      <c r="F21" s="171">
        <f>IF(ISNUMBER(VALUE(SUBSTITUTE(実質収支比率等に係る経年分析!J$49,"▲","-"))),ROUND(VALUE(SUBSTITUTE(実質収支比率等に係る経年分析!J$49,"▲","-")),2),NA())</f>
        <v>5.1100000000000003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0.57999999999999996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0.62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1.77</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0.74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0.28999999999999998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0.37</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0.27</v>
      </c>
    </row>
    <row r="30" spans="1:11" x14ac:dyDescent="0.15">
      <c r="A30" s="172" t="str">
        <f>IF(連結実質赤字比率に係る赤字・黒字の構成分析!C$40="",NA(),連結実質赤字比率に係る赤字・黒字の構成分析!C$40)</f>
        <v>介護保険事業特別会計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0.74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0.72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0.37</v>
      </c>
    </row>
    <row r="31" spans="1:11" x14ac:dyDescent="0.15">
      <c r="A31" s="172" t="str">
        <f>IF(連結実質赤字比率に係る赤字・黒字の構成分析!C$39="",NA(),連結実質赤字比率に係る赤字・黒字の構成分析!C$39)</f>
        <v>訪問看護事業特別会計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0.71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0.56000000000000005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0.52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0.63</v>
      </c>
    </row>
    <row r="32" spans="1:11" x14ac:dyDescent="0.15">
      <c r="A32" s="172" t="str">
        <f>IF(連結実質赤字比率に係る赤字・黒字の構成分析!C$38="",NA(),連結実質赤字比率に係る赤字・黒字の構成分析!C$38)</f>
        <v>土地開発事業特別会計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1.83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1.39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1.26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v>
      </c>
    </row>
    <row r="33" spans="1:16" x14ac:dyDescent="0.15">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4.47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5.12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2.65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5.0999999999999996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3.03</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4.5599999999999996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4.8600000000000003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5.62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5.58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5.68</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7.43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8.8800000000000008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9.4600000000000009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10.14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10.07</v>
      </c>
    </row>
    <row r="36" spans="1:16" x14ac:dyDescent="0.15">
      <c r="A36" s="172" t="str">
        <f>IF(連結実質赤字比率に係る赤字・黒字の構成分析!C$34="",NA(),連結実質赤字比率に係る赤字・黒字の構成分析!C$34)</f>
        <v>公立神崎総合病院事業会計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0.02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0.03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1105</v>
      </c>
      <c r="E42" s="173"/>
      <c r="F42" s="173"/>
      <c r="G42" s="173">
        <f>'実質公債費比率（分子）の構造'!L$52</f>
        <v>1003</v>
      </c>
      <c r="H42" s="173"/>
      <c r="I42" s="173"/>
      <c r="J42" s="173">
        <f>'実質公債費比率（分子）の構造'!M$52</f>
        <v>1053</v>
      </c>
      <c r="K42" s="173"/>
      <c r="L42" s="173"/>
      <c r="M42" s="173">
        <f>'実質公債費比率（分子）の構造'!N$52</f>
        <v>1097</v>
      </c>
      <c r="N42" s="173"/>
      <c r="O42" s="173"/>
      <c r="P42" s="173">
        <f>'実質公債費比率（分子）の構造'!O$52</f>
        <v>1085</v>
      </c>
    </row>
    <row r="43" spans="1:16" x14ac:dyDescent="0.15">
      <c r="A43" s="173" t="s">
        <v>64</v>
      </c>
      <c r="B43" s="173">
        <f>'実質公債費比率（分子）の構造'!K$51</f>
        <v>1</v>
      </c>
      <c r="C43" s="173"/>
      <c r="D43" s="173"/>
      <c r="E43" s="173">
        <f>'実質公債費比率（分子）の構造'!L$51</f>
        <v>1</v>
      </c>
      <c r="F43" s="173"/>
      <c r="G43" s="173"/>
      <c r="H43" s="173">
        <f>'実質公債費比率（分子）の構造'!M$51</f>
        <v>2</v>
      </c>
      <c r="I43" s="173"/>
      <c r="J43" s="173"/>
      <c r="K43" s="173">
        <f>'実質公債費比率（分子）の構造'!N$51</f>
        <v>1</v>
      </c>
      <c r="L43" s="173"/>
      <c r="M43" s="173"/>
      <c r="N43" s="173">
        <f>'実質公債費比率（分子）の構造'!O$51</f>
        <v>0</v>
      </c>
      <c r="O43" s="173"/>
      <c r="P43" s="173"/>
    </row>
    <row r="44" spans="1:16" x14ac:dyDescent="0.15">
      <c r="A44" s="173" t="s">
        <v>65</v>
      </c>
      <c r="B44" s="173">
        <f>'実質公債費比率（分子）の構造'!K$50</f>
        <v>0</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120</v>
      </c>
      <c r="C45" s="173"/>
      <c r="D45" s="173"/>
      <c r="E45" s="173">
        <f>'実質公債費比率（分子）の構造'!L$49</f>
        <v>39</v>
      </c>
      <c r="F45" s="173"/>
      <c r="G45" s="173"/>
      <c r="H45" s="173">
        <f>'実質公債費比率（分子）の構造'!M$49</f>
        <v>15</v>
      </c>
      <c r="I45" s="173"/>
      <c r="J45" s="173"/>
      <c r="K45" s="173">
        <f>'実質公債費比率（分子）の構造'!N$49</f>
        <v>15</v>
      </c>
      <c r="L45" s="173"/>
      <c r="M45" s="173"/>
      <c r="N45" s="173">
        <f>'実質公債費比率（分子）の構造'!O$49</f>
        <v>8</v>
      </c>
      <c r="O45" s="173"/>
      <c r="P45" s="173"/>
    </row>
    <row r="46" spans="1:16" x14ac:dyDescent="0.15">
      <c r="A46" s="173" t="s">
        <v>67</v>
      </c>
      <c r="B46" s="173">
        <f>'実質公債費比率（分子）の構造'!K$48</f>
        <v>600</v>
      </c>
      <c r="C46" s="173"/>
      <c r="D46" s="173"/>
      <c r="E46" s="173">
        <f>'実質公債費比率（分子）の構造'!L$48</f>
        <v>624</v>
      </c>
      <c r="F46" s="173"/>
      <c r="G46" s="173"/>
      <c r="H46" s="173">
        <f>'実質公債費比率（分子）の構造'!M$48</f>
        <v>623</v>
      </c>
      <c r="I46" s="173"/>
      <c r="J46" s="173"/>
      <c r="K46" s="173">
        <f>'実質公債費比率（分子）の構造'!N$48</f>
        <v>619</v>
      </c>
      <c r="L46" s="173"/>
      <c r="M46" s="173"/>
      <c r="N46" s="173">
        <f>'実質公債費比率（分子）の構造'!O$48</f>
        <v>560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1042</v>
      </c>
      <c r="C49" s="173"/>
      <c r="D49" s="173"/>
      <c r="E49" s="173">
        <f>'実質公債費比率（分子）の構造'!L$45</f>
        <v>991</v>
      </c>
      <c r="F49" s="173"/>
      <c r="G49" s="173"/>
      <c r="H49" s="173">
        <f>'実質公債費比率（分子）の構造'!M$45</f>
        <v>997</v>
      </c>
      <c r="I49" s="173"/>
      <c r="J49" s="173"/>
      <c r="K49" s="173">
        <f>'実質公債費比率（分子）の構造'!N$45</f>
        <v>973</v>
      </c>
      <c r="L49" s="173"/>
      <c r="M49" s="173"/>
      <c r="N49" s="173">
        <f>'実質公債費比率（分子）の構造'!O$45</f>
        <v>984</v>
      </c>
      <c r="O49" s="173"/>
      <c r="P49" s="173"/>
    </row>
    <row r="50" spans="1:16" x14ac:dyDescent="0.15">
      <c r="A50" s="173" t="s">
        <v>71</v>
      </c>
      <c r="B50" s="173" t="e">
        <f>NA()</f>
        <v>#N/A</v>
      </c>
      <c r="C50" s="173">
        <f>IF(ISNUMBER('実質公債費比率（分子）の構造'!K$53),'実質公債費比率（分子）の構造'!K$53,NA())</f>
        <v>658</v>
      </c>
      <c r="D50" s="173" t="e">
        <f>NA()</f>
        <v>#N/A</v>
      </c>
      <c r="E50" s="173" t="e">
        <f>NA()</f>
        <v>#N/A</v>
      </c>
      <c r="F50" s="173">
        <f>IF(ISNUMBER('実質公債費比率（分子）の構造'!L$53),'実質公債費比率（分子）の構造'!L$53,NA())</f>
        <v>652</v>
      </c>
      <c r="G50" s="173" t="e">
        <f>NA()</f>
        <v>#N/A</v>
      </c>
      <c r="H50" s="173" t="e">
        <f>NA()</f>
        <v>#N/A</v>
      </c>
      <c r="I50" s="173">
        <f>IF(ISNUMBER('実質公債費比率（分子）の構造'!M$53),'実質公債費比率（分子）の構造'!M$53,NA())</f>
        <v>584</v>
      </c>
      <c r="J50" s="173" t="e">
        <f>NA()</f>
        <v>#N/A</v>
      </c>
      <c r="K50" s="173" t="e">
        <f>NA()</f>
        <v>#N/A</v>
      </c>
      <c r="L50" s="173">
        <f>IF(ISNUMBER('実質公債費比率（分子）の構造'!N$53),'実質公債費比率（分子）の構造'!N$53,NA())</f>
        <v>511</v>
      </c>
      <c r="M50" s="173" t="e">
        <f>NA()</f>
        <v>#N/A</v>
      </c>
      <c r="N50" s="173" t="e">
        <f>NA()</f>
        <v>#N/A</v>
      </c>
      <c r="O50" s="173">
        <f>IF(ISNUMBER('実質公債費比率（分子）の構造'!O$53),'実質公債費比率（分子）の構造'!O$53,NA())</f>
        <v>467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12741</v>
      </c>
      <c r="E56" s="172"/>
      <c r="F56" s="172"/>
      <c r="G56" s="172">
        <f>'将来負担比率（分子）の構造'!J$52</f>
        <v>13623</v>
      </c>
      <c r="H56" s="172"/>
      <c r="I56" s="172"/>
      <c r="J56" s="172">
        <f>'将来負担比率（分子）の構造'!K$52</f>
        <v>13859</v>
      </c>
      <c r="K56" s="172"/>
      <c r="L56" s="172"/>
      <c r="M56" s="172">
        <f>'将来負担比率（分子）の構造'!L$52</f>
        <v>13403</v>
      </c>
      <c r="N56" s="172"/>
      <c r="O56" s="172"/>
      <c r="P56" s="172">
        <f>'将来負担比率（分子）の構造'!M$52</f>
        <v>13142</v>
      </c>
    </row>
    <row r="57" spans="1:16" x14ac:dyDescent="0.15">
      <c r="A57" s="172" t="s">
        <v>42</v>
      </c>
      <c r="B57" s="172"/>
      <c r="C57" s="172"/>
      <c r="D57" s="172">
        <f>'将来負担比率（分子）の構造'!I$51</f>
        <v>488</v>
      </c>
      <c r="E57" s="172"/>
      <c r="F57" s="172"/>
      <c r="G57" s="172">
        <f>'将来負担比率（分子）の構造'!J$51</f>
        <v>662</v>
      </c>
      <c r="H57" s="172"/>
      <c r="I57" s="172"/>
      <c r="J57" s="172">
        <f>'将来負担比率（分子）の構造'!K$51</f>
        <v>629</v>
      </c>
      <c r="K57" s="172"/>
      <c r="L57" s="172"/>
      <c r="M57" s="172">
        <f>'将来負担比率（分子）の構造'!L$51</f>
        <v>810</v>
      </c>
      <c r="N57" s="172"/>
      <c r="O57" s="172"/>
      <c r="P57" s="172">
        <f>'将来負担比率（分子）の構造'!M$51</f>
        <v>821</v>
      </c>
    </row>
    <row r="58" spans="1:16" x14ac:dyDescent="0.15">
      <c r="A58" s="172" t="s">
        <v>41</v>
      </c>
      <c r="B58" s="172"/>
      <c r="C58" s="172"/>
      <c r="D58" s="172">
        <f>'将来負担比率（分子）の構造'!I$50</f>
        <v>3159</v>
      </c>
      <c r="E58" s="172"/>
      <c r="F58" s="172"/>
      <c r="G58" s="172">
        <f>'将来負担比率（分子）の構造'!J$50</f>
        <v>2880</v>
      </c>
      <c r="H58" s="172"/>
      <c r="I58" s="172"/>
      <c r="J58" s="172">
        <f>'将来負担比率（分子）の構造'!K$50</f>
        <v>2716</v>
      </c>
      <c r="K58" s="172"/>
      <c r="L58" s="172"/>
      <c r="M58" s="172">
        <f>'将来負担比率（分子）の構造'!L$50</f>
        <v>2825</v>
      </c>
      <c r="N58" s="172"/>
      <c r="O58" s="172"/>
      <c r="P58" s="172">
        <f>'将来負担比率（分子）の構造'!M$50</f>
        <v>3540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168</v>
      </c>
      <c r="C62" s="172"/>
      <c r="D62" s="172"/>
      <c r="E62" s="172">
        <f>'将来負担比率（分子）の構造'!J$45</f>
        <v>144</v>
      </c>
      <c r="F62" s="172"/>
      <c r="G62" s="172"/>
      <c r="H62" s="172">
        <f>'将来負担比率（分子）の構造'!K$45</f>
        <v>188</v>
      </c>
      <c r="I62" s="172"/>
      <c r="J62" s="172"/>
      <c r="K62" s="172">
        <f>'将来負担比率（分子）の構造'!L$45</f>
        <v>231</v>
      </c>
      <c r="L62" s="172"/>
      <c r="M62" s="172"/>
      <c r="N62" s="172">
        <f>'将来負担比率（分子）の構造'!M$45</f>
        <v>309</v>
      </c>
      <c r="O62" s="172"/>
      <c r="P62" s="172"/>
    </row>
    <row r="63" spans="1:16" x14ac:dyDescent="0.15">
      <c r="A63" s="172" t="s">
        <v>34</v>
      </c>
      <c r="B63" s="172">
        <f>'将来負担比率（分子）の構造'!I$44</f>
        <v>76</v>
      </c>
      <c r="C63" s="172"/>
      <c r="D63" s="172"/>
      <c r="E63" s="172">
        <f>'将来負担比率（分子）の構造'!J$44</f>
        <v>37</v>
      </c>
      <c r="F63" s="172"/>
      <c r="G63" s="172"/>
      <c r="H63" s="172">
        <f>'将来負担比率（分子）の構造'!K$44</f>
        <v>23</v>
      </c>
      <c r="I63" s="172"/>
      <c r="J63" s="172"/>
      <c r="K63" s="172">
        <f>'将来負担比率（分子）の構造'!L$44</f>
        <v>8</v>
      </c>
      <c r="L63" s="172"/>
      <c r="M63" s="172"/>
      <c r="N63" s="172">
        <f>'将来負担比率（分子）の構造'!M$44</f>
        <v>15</v>
      </c>
      <c r="O63" s="172"/>
      <c r="P63" s="172"/>
    </row>
    <row r="64" spans="1:16" x14ac:dyDescent="0.15">
      <c r="A64" s="172" t="s">
        <v>33</v>
      </c>
      <c r="B64" s="172">
        <f>'将来負担比率（分子）の構造'!I$43</f>
        <v>5737</v>
      </c>
      <c r="C64" s="172"/>
      <c r="D64" s="172"/>
      <c r="E64" s="172">
        <f>'将来負担比率（分子）の構造'!J$43</f>
        <v>6077</v>
      </c>
      <c r="F64" s="172"/>
      <c r="G64" s="172"/>
      <c r="H64" s="172">
        <f>'将来負担比率（分子）の構造'!K$43</f>
        <v>6149</v>
      </c>
      <c r="I64" s="172"/>
      <c r="J64" s="172"/>
      <c r="K64" s="172">
        <f>'将来負担比率（分子）の構造'!L$43</f>
        <v>5882</v>
      </c>
      <c r="L64" s="172"/>
      <c r="M64" s="172"/>
      <c r="N64" s="172">
        <f>'将来負担比率（分子）の構造'!M$43</f>
        <v>5291</v>
      </c>
      <c r="O64" s="172"/>
      <c r="P64" s="172"/>
    </row>
    <row r="65" spans="1:16" x14ac:dyDescent="0.15">
      <c r="A65" s="172" t="s">
        <v>32</v>
      </c>
      <c r="B65" s="172">
        <f>'将来負担比率（分子）の構造'!I$42</f>
        <v>186</v>
      </c>
      <c r="C65" s="172"/>
      <c r="D65" s="172"/>
      <c r="E65" s="172">
        <f>'将来負担比率（分子）の構造'!J$42</f>
        <v>138</v>
      </c>
      <c r="F65" s="172"/>
      <c r="G65" s="172"/>
      <c r="H65" s="172">
        <f>'将来負担比率（分子）の構造'!K$42</f>
        <v>573</v>
      </c>
      <c r="I65" s="172"/>
      <c r="J65" s="172"/>
      <c r="K65" s="172">
        <f>'将来負担比率（分子）の構造'!L$42</f>
        <v>426</v>
      </c>
      <c r="L65" s="172"/>
      <c r="M65" s="172"/>
      <c r="N65" s="172">
        <f>'将来負担比率（分子）の構造'!M$42</f>
        <v>270</v>
      </c>
      <c r="O65" s="172"/>
      <c r="P65" s="172"/>
    </row>
    <row r="66" spans="1:16" x14ac:dyDescent="0.15">
      <c r="A66" s="172" t="s">
        <v>31</v>
      </c>
      <c r="B66" s="172">
        <f>'将来負担比率（分子）の構造'!I$41</f>
        <v>11998</v>
      </c>
      <c r="C66" s="172"/>
      <c r="D66" s="172"/>
      <c r="E66" s="172">
        <f>'将来負担比率（分子）の構造'!J$41</f>
        <v>13023</v>
      </c>
      <c r="F66" s="172"/>
      <c r="G66" s="172"/>
      <c r="H66" s="172">
        <f>'将来負担比率（分子）の構造'!K$41</f>
        <v>13306</v>
      </c>
      <c r="I66" s="172"/>
      <c r="J66" s="172"/>
      <c r="K66" s="172">
        <f>'将来負担比率（分子）の構造'!L$41</f>
        <v>13537</v>
      </c>
      <c r="L66" s="172"/>
      <c r="M66" s="172"/>
      <c r="N66" s="172">
        <f>'将来負担比率（分子）の構造'!M$41</f>
        <v>13251</v>
      </c>
      <c r="O66" s="172"/>
      <c r="P66" s="172"/>
    </row>
    <row r="67" spans="1:16" x14ac:dyDescent="0.15">
      <c r="A67" s="172" t="s">
        <v>75</v>
      </c>
      <c r="B67" s="172" t="e">
        <f>NA()</f>
        <v>#N/A</v>
      </c>
      <c r="C67" s="172">
        <f>IF(ISNUMBER('将来負担比率（分子）の構造'!I$53), IF('将来負担比率（分子）の構造'!I$53 &lt; 0, 0, '将来負担比率（分子）の構造'!I$53), NA())</f>
        <v>1778</v>
      </c>
      <c r="D67" s="172" t="e">
        <f>NA()</f>
        <v>#N/A</v>
      </c>
      <c r="E67" s="172" t="e">
        <f>NA()</f>
        <v>#N/A</v>
      </c>
      <c r="F67" s="172">
        <f>IF(ISNUMBER('将来負担比率（分子）の構造'!J$53), IF('将来負担比率（分子）の構造'!J$53 &lt; 0, 0, '将来負担比率（分子）の構造'!J$53), NA())</f>
        <v>2255</v>
      </c>
      <c r="G67" s="172" t="e">
        <f>NA()</f>
        <v>#N/A</v>
      </c>
      <c r="H67" s="172" t="e">
        <f>NA()</f>
        <v>#N/A</v>
      </c>
      <c r="I67" s="172">
        <f>IF(ISNUMBER('将来負担比率（分子）の構造'!K$53), IF('将来負担比率（分子）の構造'!K$53 &lt; 0, 0, '将来負担比率（分子）の構造'!K$53), NA())</f>
        <v>3034</v>
      </c>
      <c r="J67" s="172" t="e">
        <f>NA()</f>
        <v>#N/A</v>
      </c>
      <c r="K67" s="172" t="e">
        <f>NA()</f>
        <v>#N/A</v>
      </c>
      <c r="L67" s="172">
        <f>IF(ISNUMBER('将来負担比率（分子）の構造'!L$53), IF('将来負担比率（分子）の構造'!L$53 &lt; 0, 0, '将来負担比率（分子）の構造'!L$53), NA())</f>
        <v>3045</v>
      </c>
      <c r="M67" s="172" t="e">
        <f>NA()</f>
        <v>#N/A</v>
      </c>
      <c r="N67" s="172" t="e">
        <f>NA()</f>
        <v>#N/A</v>
      </c>
      <c r="O67" s="172">
        <f>IF(ISNUMBER('将来負担比率（分子）の構造'!M$53), IF('将来負担比率（分子）の構造'!M$53 &lt; 0, 0, '将来負担比率（分子）の構造'!M$53), NA())</f>
        <v>1633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1299</v>
      </c>
      <c r="C72" s="176">
        <f>基金残高に係る経年分析!G55</f>
        <v>1388</v>
      </c>
      <c r="D72" s="176">
        <f>基金残高に係る経年分析!H55</f>
        <v>1768</v>
      </c>
    </row>
    <row r="73" spans="1:16" x14ac:dyDescent="0.15">
      <c r="A73" s="175" t="s">
        <v>78</v>
      </c>
      <c r="B73" s="176">
        <f>基金残高に係る経年分析!F56</f>
        <v>22</v>
      </c>
      <c r="C73" s="176">
        <f>基金残高に係る経年分析!G56</f>
        <v>22</v>
      </c>
      <c r="D73" s="176">
        <f>基金残高に係る経年分析!H56</f>
        <v>22</v>
      </c>
    </row>
    <row r="74" spans="1:16" x14ac:dyDescent="0.15">
      <c r="A74" s="175" t="s">
        <v>79</v>
      </c>
      <c r="B74" s="176">
        <f>基金残高に係る経年分析!F57</f>
        <v>2154</v>
      </c>
      <c r="C74" s="176">
        <f>基金残高に係る経年分析!G57</f>
        <v>2140</v>
      </c>
      <c r="D74" s="176">
        <f>基金残高に係る経年分析!H57</f>
        <v>2454</v>
      </c>
    </row>
  </sheetData>
  <sheetProtection algorithmName="SHA-512" hashValue="P2qzcV1iqtYnU0uF1UWqi0DtIwtm5w5mD/wz6mwdaZpfN3yAtRA1JUStmDLsn+tToQv7peYhMTgeqs8DA1sAbg==" saltValue="J4eI/TMXLW/raIsl+dSc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213</v>
      </c>
      <c r="DI1" s="643"/>
      <c r="DJ1" s="643"/>
      <c r="DK1" s="643"/>
      <c r="DL1" s="643"/>
      <c r="DM1" s="643"/>
      <c r="DN1" s="644"/>
      <c r="DO1" s="212"/>
      <c r="DP1" s="642" t="s">
        <v>214</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217</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219</v>
      </c>
      <c r="S4" s="646"/>
      <c r="T4" s="646"/>
      <c r="U4" s="646"/>
      <c r="V4" s="646"/>
      <c r="W4" s="646"/>
      <c r="X4" s="646"/>
      <c r="Y4" s="647"/>
      <c r="Z4" s="645" t="s">
        <v>220</v>
      </c>
      <c r="AA4" s="646"/>
      <c r="AB4" s="646"/>
      <c r="AC4" s="647"/>
      <c r="AD4" s="645" t="s">
        <v>221</v>
      </c>
      <c r="AE4" s="646"/>
      <c r="AF4" s="646"/>
      <c r="AG4" s="646"/>
      <c r="AH4" s="646"/>
      <c r="AI4" s="646"/>
      <c r="AJ4" s="646"/>
      <c r="AK4" s="647"/>
      <c r="AL4" s="645" t="s">
        <v>220</v>
      </c>
      <c r="AM4" s="646"/>
      <c r="AN4" s="646"/>
      <c r="AO4" s="647"/>
      <c r="AP4" s="651" t="s">
        <v>222</v>
      </c>
      <c r="AQ4" s="651"/>
      <c r="AR4" s="651"/>
      <c r="AS4" s="651"/>
      <c r="AT4" s="651"/>
      <c r="AU4" s="651"/>
      <c r="AV4" s="651"/>
      <c r="AW4" s="651"/>
      <c r="AX4" s="651"/>
      <c r="AY4" s="651"/>
      <c r="AZ4" s="651"/>
      <c r="BA4" s="651"/>
      <c r="BB4" s="651"/>
      <c r="BC4" s="651"/>
      <c r="BD4" s="651"/>
      <c r="BE4" s="651"/>
      <c r="BF4" s="651"/>
      <c r="BG4" s="651" t="s">
        <v>223</v>
      </c>
      <c r="BH4" s="651"/>
      <c r="BI4" s="651"/>
      <c r="BJ4" s="651"/>
      <c r="BK4" s="651"/>
      <c r="BL4" s="651"/>
      <c r="BM4" s="651"/>
      <c r="BN4" s="651"/>
      <c r="BO4" s="651" t="s">
        <v>220</v>
      </c>
      <c r="BP4" s="651"/>
      <c r="BQ4" s="651"/>
      <c r="BR4" s="651"/>
      <c r="BS4" s="651" t="s">
        <v>224</v>
      </c>
      <c r="BT4" s="651"/>
      <c r="BU4" s="651"/>
      <c r="BV4" s="651"/>
      <c r="BW4" s="651"/>
      <c r="BX4" s="651"/>
      <c r="BY4" s="651"/>
      <c r="BZ4" s="651"/>
      <c r="CA4" s="651"/>
      <c r="CB4" s="651"/>
      <c r="CD4" s="648" t="s">
        <v>225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226</v>
      </c>
      <c r="C5" s="653"/>
      <c r="D5" s="653"/>
      <c r="E5" s="653"/>
      <c r="F5" s="653"/>
      <c r="G5" s="653"/>
      <c r="H5" s="653"/>
      <c r="I5" s="653"/>
      <c r="J5" s="653"/>
      <c r="K5" s="653"/>
      <c r="L5" s="653"/>
      <c r="M5" s="653"/>
      <c r="N5" s="653"/>
      <c r="O5" s="653"/>
      <c r="P5" s="653"/>
      <c r="Q5" s="654"/>
      <c r="R5" s="655">
        <v>1814275</v>
      </c>
      <c r="S5" s="656"/>
      <c r="T5" s="656"/>
      <c r="U5" s="656"/>
      <c r="V5" s="656"/>
      <c r="W5" s="656"/>
      <c r="X5" s="656"/>
      <c r="Y5" s="657"/>
      <c r="Z5" s="658">
        <v>19.899999999999999</v>
      </c>
      <c r="AA5" s="658"/>
      <c r="AB5" s="658"/>
      <c r="AC5" s="658"/>
      <c r="AD5" s="659">
        <v>1814275</v>
      </c>
      <c r="AE5" s="659"/>
      <c r="AF5" s="659"/>
      <c r="AG5" s="659"/>
      <c r="AH5" s="659"/>
      <c r="AI5" s="659"/>
      <c r="AJ5" s="659"/>
      <c r="AK5" s="659"/>
      <c r="AL5" s="660">
        <v>34</v>
      </c>
      <c r="AM5" s="661"/>
      <c r="AN5" s="661"/>
      <c r="AO5" s="662"/>
      <c r="AP5" s="652" t="s">
        <v>227</v>
      </c>
      <c r="AQ5" s="653"/>
      <c r="AR5" s="653"/>
      <c r="AS5" s="653"/>
      <c r="AT5" s="653"/>
      <c r="AU5" s="653"/>
      <c r="AV5" s="653"/>
      <c r="AW5" s="653"/>
      <c r="AX5" s="653"/>
      <c r="AY5" s="653"/>
      <c r="AZ5" s="653"/>
      <c r="BA5" s="653"/>
      <c r="BB5" s="653"/>
      <c r="BC5" s="653"/>
      <c r="BD5" s="653"/>
      <c r="BE5" s="653"/>
      <c r="BF5" s="654"/>
      <c r="BG5" s="666">
        <v>1814275</v>
      </c>
      <c r="BH5" s="667"/>
      <c r="BI5" s="667"/>
      <c r="BJ5" s="667"/>
      <c r="BK5" s="667"/>
      <c r="BL5" s="667"/>
      <c r="BM5" s="667"/>
      <c r="BN5" s="668"/>
      <c r="BO5" s="669">
        <v>100</v>
      </c>
      <c r="BP5" s="669"/>
      <c r="BQ5" s="669"/>
      <c r="BR5" s="669"/>
      <c r="BS5" s="670" t="s">
        <v>128</v>
      </c>
      <c r="BT5" s="670"/>
      <c r="BU5" s="670"/>
      <c r="BV5" s="670"/>
      <c r="BW5" s="670"/>
      <c r="BX5" s="670"/>
      <c r="BY5" s="670"/>
      <c r="BZ5" s="670"/>
      <c r="CA5" s="670"/>
      <c r="CB5" s="674"/>
      <c r="CD5" s="648" t="s">
        <v>222</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220</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x14ac:dyDescent="0.15">
      <c r="B6" s="663" t="s">
        <v>232</v>
      </c>
      <c r="C6" s="664"/>
      <c r="D6" s="664"/>
      <c r="E6" s="664"/>
      <c r="F6" s="664"/>
      <c r="G6" s="664"/>
      <c r="H6" s="664"/>
      <c r="I6" s="664"/>
      <c r="J6" s="664"/>
      <c r="K6" s="664"/>
      <c r="L6" s="664"/>
      <c r="M6" s="664"/>
      <c r="N6" s="664"/>
      <c r="O6" s="664"/>
      <c r="P6" s="664"/>
      <c r="Q6" s="665"/>
      <c r="R6" s="666">
        <v>108024</v>
      </c>
      <c r="S6" s="667"/>
      <c r="T6" s="667"/>
      <c r="U6" s="667"/>
      <c r="V6" s="667"/>
      <c r="W6" s="667"/>
      <c r="X6" s="667"/>
      <c r="Y6" s="668"/>
      <c r="Z6" s="669">
        <v>1.2</v>
      </c>
      <c r="AA6" s="669"/>
      <c r="AB6" s="669"/>
      <c r="AC6" s="669"/>
      <c r="AD6" s="670">
        <v>108024</v>
      </c>
      <c r="AE6" s="670"/>
      <c r="AF6" s="670"/>
      <c r="AG6" s="670"/>
      <c r="AH6" s="670"/>
      <c r="AI6" s="670"/>
      <c r="AJ6" s="670"/>
      <c r="AK6" s="670"/>
      <c r="AL6" s="671">
        <v>2</v>
      </c>
      <c r="AM6" s="672"/>
      <c r="AN6" s="672"/>
      <c r="AO6" s="673"/>
      <c r="AP6" s="663" t="s">
        <v>233</v>
      </c>
      <c r="AQ6" s="664"/>
      <c r="AR6" s="664"/>
      <c r="AS6" s="664"/>
      <c r="AT6" s="664"/>
      <c r="AU6" s="664"/>
      <c r="AV6" s="664"/>
      <c r="AW6" s="664"/>
      <c r="AX6" s="664"/>
      <c r="AY6" s="664"/>
      <c r="AZ6" s="664"/>
      <c r="BA6" s="664"/>
      <c r="BB6" s="664"/>
      <c r="BC6" s="664"/>
      <c r="BD6" s="664"/>
      <c r="BE6" s="664"/>
      <c r="BF6" s="665"/>
      <c r="BG6" s="666">
        <v>1814275</v>
      </c>
      <c r="BH6" s="667"/>
      <c r="BI6" s="667"/>
      <c r="BJ6" s="667"/>
      <c r="BK6" s="667"/>
      <c r="BL6" s="667"/>
      <c r="BM6" s="667"/>
      <c r="BN6" s="668"/>
      <c r="BO6" s="669">
        <v>100</v>
      </c>
      <c r="BP6" s="669"/>
      <c r="BQ6" s="669"/>
      <c r="BR6" s="669"/>
      <c r="BS6" s="670" t="s">
        <v>128</v>
      </c>
      <c r="BT6" s="670"/>
      <c r="BU6" s="670"/>
      <c r="BV6" s="670"/>
      <c r="BW6" s="670"/>
      <c r="BX6" s="670"/>
      <c r="BY6" s="670"/>
      <c r="BZ6" s="670"/>
      <c r="CA6" s="670"/>
      <c r="CB6" s="674"/>
      <c r="CD6" s="677" t="s">
        <v>234</v>
      </c>
      <c r="CE6" s="678"/>
      <c r="CF6" s="678"/>
      <c r="CG6" s="678"/>
      <c r="CH6" s="678"/>
      <c r="CI6" s="678"/>
      <c r="CJ6" s="678"/>
      <c r="CK6" s="678"/>
      <c r="CL6" s="678"/>
      <c r="CM6" s="678"/>
      <c r="CN6" s="678"/>
      <c r="CO6" s="678"/>
      <c r="CP6" s="678"/>
      <c r="CQ6" s="679"/>
      <c r="CR6" s="666">
        <v>77386</v>
      </c>
      <c r="CS6" s="667"/>
      <c r="CT6" s="667"/>
      <c r="CU6" s="667"/>
      <c r="CV6" s="667"/>
      <c r="CW6" s="667"/>
      <c r="CX6" s="667"/>
      <c r="CY6" s="668"/>
      <c r="CZ6" s="660">
        <v>0.9</v>
      </c>
      <c r="DA6" s="661"/>
      <c r="DB6" s="661"/>
      <c r="DC6" s="680"/>
      <c r="DD6" s="675" t="s">
        <v>128</v>
      </c>
      <c r="DE6" s="667"/>
      <c r="DF6" s="667"/>
      <c r="DG6" s="667"/>
      <c r="DH6" s="667"/>
      <c r="DI6" s="667"/>
      <c r="DJ6" s="667"/>
      <c r="DK6" s="667"/>
      <c r="DL6" s="667"/>
      <c r="DM6" s="667"/>
      <c r="DN6" s="667"/>
      <c r="DO6" s="667"/>
      <c r="DP6" s="668"/>
      <c r="DQ6" s="675">
        <v>77386</v>
      </c>
      <c r="DR6" s="667"/>
      <c r="DS6" s="667"/>
      <c r="DT6" s="667"/>
      <c r="DU6" s="667"/>
      <c r="DV6" s="667"/>
      <c r="DW6" s="667"/>
      <c r="DX6" s="667"/>
      <c r="DY6" s="667"/>
      <c r="DZ6" s="667"/>
      <c r="EA6" s="667"/>
      <c r="EB6" s="667"/>
      <c r="EC6" s="676"/>
    </row>
    <row r="7" spans="2:143" ht="11.25" customHeight="1" x14ac:dyDescent="0.15">
      <c r="B7" s="663" t="s">
        <v>235</v>
      </c>
      <c r="C7" s="664"/>
      <c r="D7" s="664"/>
      <c r="E7" s="664"/>
      <c r="F7" s="664"/>
      <c r="G7" s="664"/>
      <c r="H7" s="664"/>
      <c r="I7" s="664"/>
      <c r="J7" s="664"/>
      <c r="K7" s="664"/>
      <c r="L7" s="664"/>
      <c r="M7" s="664"/>
      <c r="N7" s="664"/>
      <c r="O7" s="664"/>
      <c r="P7" s="664"/>
      <c r="Q7" s="665"/>
      <c r="R7" s="666">
        <v>1090</v>
      </c>
      <c r="S7" s="667"/>
      <c r="T7" s="667"/>
      <c r="U7" s="667"/>
      <c r="V7" s="667"/>
      <c r="W7" s="667"/>
      <c r="X7" s="667"/>
      <c r="Y7" s="668"/>
      <c r="Z7" s="669">
        <v>0</v>
      </c>
      <c r="AA7" s="669"/>
      <c r="AB7" s="669"/>
      <c r="AC7" s="669"/>
      <c r="AD7" s="670">
        <v>1090</v>
      </c>
      <c r="AE7" s="670"/>
      <c r="AF7" s="670"/>
      <c r="AG7" s="670"/>
      <c r="AH7" s="670"/>
      <c r="AI7" s="670"/>
      <c r="AJ7" s="670"/>
      <c r="AK7" s="670"/>
      <c r="AL7" s="671">
        <v>0</v>
      </c>
      <c r="AM7" s="672"/>
      <c r="AN7" s="672"/>
      <c r="AO7" s="673"/>
      <c r="AP7" s="663" t="s">
        <v>236</v>
      </c>
      <c r="AQ7" s="664"/>
      <c r="AR7" s="664"/>
      <c r="AS7" s="664"/>
      <c r="AT7" s="664"/>
      <c r="AU7" s="664"/>
      <c r="AV7" s="664"/>
      <c r="AW7" s="664"/>
      <c r="AX7" s="664"/>
      <c r="AY7" s="664"/>
      <c r="AZ7" s="664"/>
      <c r="BA7" s="664"/>
      <c r="BB7" s="664"/>
      <c r="BC7" s="664"/>
      <c r="BD7" s="664"/>
      <c r="BE7" s="664"/>
      <c r="BF7" s="665"/>
      <c r="BG7" s="666">
        <v>497385</v>
      </c>
      <c r="BH7" s="667"/>
      <c r="BI7" s="667"/>
      <c r="BJ7" s="667"/>
      <c r="BK7" s="667"/>
      <c r="BL7" s="667"/>
      <c r="BM7" s="667"/>
      <c r="BN7" s="668"/>
      <c r="BO7" s="669">
        <v>27.4</v>
      </c>
      <c r="BP7" s="669"/>
      <c r="BQ7" s="669"/>
      <c r="BR7" s="669"/>
      <c r="BS7" s="670" t="s">
        <v>128</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1822871</v>
      </c>
      <c r="CS7" s="667"/>
      <c r="CT7" s="667"/>
      <c r="CU7" s="667"/>
      <c r="CV7" s="667"/>
      <c r="CW7" s="667"/>
      <c r="CX7" s="667"/>
      <c r="CY7" s="668"/>
      <c r="CZ7" s="669">
        <v>20.5</v>
      </c>
      <c r="DA7" s="669"/>
      <c r="DB7" s="669"/>
      <c r="DC7" s="669"/>
      <c r="DD7" s="675">
        <v>65931</v>
      </c>
      <c r="DE7" s="667"/>
      <c r="DF7" s="667"/>
      <c r="DG7" s="667"/>
      <c r="DH7" s="667"/>
      <c r="DI7" s="667"/>
      <c r="DJ7" s="667"/>
      <c r="DK7" s="667"/>
      <c r="DL7" s="667"/>
      <c r="DM7" s="667"/>
      <c r="DN7" s="667"/>
      <c r="DO7" s="667"/>
      <c r="DP7" s="668"/>
      <c r="DQ7" s="675">
        <v>1455452</v>
      </c>
      <c r="DR7" s="667"/>
      <c r="DS7" s="667"/>
      <c r="DT7" s="667"/>
      <c r="DU7" s="667"/>
      <c r="DV7" s="667"/>
      <c r="DW7" s="667"/>
      <c r="DX7" s="667"/>
      <c r="DY7" s="667"/>
      <c r="DZ7" s="667"/>
      <c r="EA7" s="667"/>
      <c r="EB7" s="667"/>
      <c r="EC7" s="676"/>
    </row>
    <row r="8" spans="2:143" ht="11.25" customHeight="1" x14ac:dyDescent="0.15">
      <c r="B8" s="663" t="s">
        <v>238</v>
      </c>
      <c r="C8" s="664"/>
      <c r="D8" s="664"/>
      <c r="E8" s="664"/>
      <c r="F8" s="664"/>
      <c r="G8" s="664"/>
      <c r="H8" s="664"/>
      <c r="I8" s="664"/>
      <c r="J8" s="664"/>
      <c r="K8" s="664"/>
      <c r="L8" s="664"/>
      <c r="M8" s="664"/>
      <c r="N8" s="664"/>
      <c r="O8" s="664"/>
      <c r="P8" s="664"/>
      <c r="Q8" s="665"/>
      <c r="R8" s="666">
        <v>11014</v>
      </c>
      <c r="S8" s="667"/>
      <c r="T8" s="667"/>
      <c r="U8" s="667"/>
      <c r="V8" s="667"/>
      <c r="W8" s="667"/>
      <c r="X8" s="667"/>
      <c r="Y8" s="668"/>
      <c r="Z8" s="669">
        <v>0.1</v>
      </c>
      <c r="AA8" s="669"/>
      <c r="AB8" s="669"/>
      <c r="AC8" s="669"/>
      <c r="AD8" s="670">
        <v>11014</v>
      </c>
      <c r="AE8" s="670"/>
      <c r="AF8" s="670"/>
      <c r="AG8" s="670"/>
      <c r="AH8" s="670"/>
      <c r="AI8" s="670"/>
      <c r="AJ8" s="670"/>
      <c r="AK8" s="670"/>
      <c r="AL8" s="671">
        <v>0.2</v>
      </c>
      <c r="AM8" s="672"/>
      <c r="AN8" s="672"/>
      <c r="AO8" s="673"/>
      <c r="AP8" s="663" t="s">
        <v>239</v>
      </c>
      <c r="AQ8" s="664"/>
      <c r="AR8" s="664"/>
      <c r="AS8" s="664"/>
      <c r="AT8" s="664"/>
      <c r="AU8" s="664"/>
      <c r="AV8" s="664"/>
      <c r="AW8" s="664"/>
      <c r="AX8" s="664"/>
      <c r="AY8" s="664"/>
      <c r="AZ8" s="664"/>
      <c r="BA8" s="664"/>
      <c r="BB8" s="664"/>
      <c r="BC8" s="664"/>
      <c r="BD8" s="664"/>
      <c r="BE8" s="664"/>
      <c r="BF8" s="665"/>
      <c r="BG8" s="666">
        <v>19652</v>
      </c>
      <c r="BH8" s="667"/>
      <c r="BI8" s="667"/>
      <c r="BJ8" s="667"/>
      <c r="BK8" s="667"/>
      <c r="BL8" s="667"/>
      <c r="BM8" s="667"/>
      <c r="BN8" s="668"/>
      <c r="BO8" s="669">
        <v>1.1000000000000001</v>
      </c>
      <c r="BP8" s="669"/>
      <c r="BQ8" s="669"/>
      <c r="BR8" s="669"/>
      <c r="BS8" s="670" t="s">
        <v>128</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1829152</v>
      </c>
      <c r="CS8" s="667"/>
      <c r="CT8" s="667"/>
      <c r="CU8" s="667"/>
      <c r="CV8" s="667"/>
      <c r="CW8" s="667"/>
      <c r="CX8" s="667"/>
      <c r="CY8" s="668"/>
      <c r="CZ8" s="669">
        <v>20.5</v>
      </c>
      <c r="DA8" s="669"/>
      <c r="DB8" s="669"/>
      <c r="DC8" s="669"/>
      <c r="DD8" s="675">
        <v>4615</v>
      </c>
      <c r="DE8" s="667"/>
      <c r="DF8" s="667"/>
      <c r="DG8" s="667"/>
      <c r="DH8" s="667"/>
      <c r="DI8" s="667"/>
      <c r="DJ8" s="667"/>
      <c r="DK8" s="667"/>
      <c r="DL8" s="667"/>
      <c r="DM8" s="667"/>
      <c r="DN8" s="667"/>
      <c r="DO8" s="667"/>
      <c r="DP8" s="668"/>
      <c r="DQ8" s="675">
        <v>862108</v>
      </c>
      <c r="DR8" s="667"/>
      <c r="DS8" s="667"/>
      <c r="DT8" s="667"/>
      <c r="DU8" s="667"/>
      <c r="DV8" s="667"/>
      <c r="DW8" s="667"/>
      <c r="DX8" s="667"/>
      <c r="DY8" s="667"/>
      <c r="DZ8" s="667"/>
      <c r="EA8" s="667"/>
      <c r="EB8" s="667"/>
      <c r="EC8" s="676"/>
    </row>
    <row r="9" spans="2:143" ht="11.25" customHeight="1" x14ac:dyDescent="0.15">
      <c r="B9" s="663" t="s">
        <v>241</v>
      </c>
      <c r="C9" s="664"/>
      <c r="D9" s="664"/>
      <c r="E9" s="664"/>
      <c r="F9" s="664"/>
      <c r="G9" s="664"/>
      <c r="H9" s="664"/>
      <c r="I9" s="664"/>
      <c r="J9" s="664"/>
      <c r="K9" s="664"/>
      <c r="L9" s="664"/>
      <c r="M9" s="664"/>
      <c r="N9" s="664"/>
      <c r="O9" s="664"/>
      <c r="P9" s="664"/>
      <c r="Q9" s="665"/>
      <c r="R9" s="666">
        <v>12973</v>
      </c>
      <c r="S9" s="667"/>
      <c r="T9" s="667"/>
      <c r="U9" s="667"/>
      <c r="V9" s="667"/>
      <c r="W9" s="667"/>
      <c r="X9" s="667"/>
      <c r="Y9" s="668"/>
      <c r="Z9" s="669">
        <v>0.1</v>
      </c>
      <c r="AA9" s="669"/>
      <c r="AB9" s="669"/>
      <c r="AC9" s="669"/>
      <c r="AD9" s="670">
        <v>12973</v>
      </c>
      <c r="AE9" s="670"/>
      <c r="AF9" s="670"/>
      <c r="AG9" s="670"/>
      <c r="AH9" s="670"/>
      <c r="AI9" s="670"/>
      <c r="AJ9" s="670"/>
      <c r="AK9" s="670"/>
      <c r="AL9" s="671">
        <v>0.2</v>
      </c>
      <c r="AM9" s="672"/>
      <c r="AN9" s="672"/>
      <c r="AO9" s="673"/>
      <c r="AP9" s="663" t="s">
        <v>242</v>
      </c>
      <c r="AQ9" s="664"/>
      <c r="AR9" s="664"/>
      <c r="AS9" s="664"/>
      <c r="AT9" s="664"/>
      <c r="AU9" s="664"/>
      <c r="AV9" s="664"/>
      <c r="AW9" s="664"/>
      <c r="AX9" s="664"/>
      <c r="AY9" s="664"/>
      <c r="AZ9" s="664"/>
      <c r="BA9" s="664"/>
      <c r="BB9" s="664"/>
      <c r="BC9" s="664"/>
      <c r="BD9" s="664"/>
      <c r="BE9" s="664"/>
      <c r="BF9" s="665"/>
      <c r="BG9" s="666">
        <v>431643</v>
      </c>
      <c r="BH9" s="667"/>
      <c r="BI9" s="667"/>
      <c r="BJ9" s="667"/>
      <c r="BK9" s="667"/>
      <c r="BL9" s="667"/>
      <c r="BM9" s="667"/>
      <c r="BN9" s="668"/>
      <c r="BO9" s="669">
        <v>23.8</v>
      </c>
      <c r="BP9" s="669"/>
      <c r="BQ9" s="669"/>
      <c r="BR9" s="669"/>
      <c r="BS9" s="670" t="s">
        <v>128</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1350102</v>
      </c>
      <c r="CS9" s="667"/>
      <c r="CT9" s="667"/>
      <c r="CU9" s="667"/>
      <c r="CV9" s="667"/>
      <c r="CW9" s="667"/>
      <c r="CX9" s="667"/>
      <c r="CY9" s="668"/>
      <c r="CZ9" s="669">
        <v>15.1</v>
      </c>
      <c r="DA9" s="669"/>
      <c r="DB9" s="669"/>
      <c r="DC9" s="669"/>
      <c r="DD9" s="675">
        <v>2711</v>
      </c>
      <c r="DE9" s="667"/>
      <c r="DF9" s="667"/>
      <c r="DG9" s="667"/>
      <c r="DH9" s="667"/>
      <c r="DI9" s="667"/>
      <c r="DJ9" s="667"/>
      <c r="DK9" s="667"/>
      <c r="DL9" s="667"/>
      <c r="DM9" s="667"/>
      <c r="DN9" s="667"/>
      <c r="DO9" s="667"/>
      <c r="DP9" s="668"/>
      <c r="DQ9" s="675">
        <v>1156103</v>
      </c>
      <c r="DR9" s="667"/>
      <c r="DS9" s="667"/>
      <c r="DT9" s="667"/>
      <c r="DU9" s="667"/>
      <c r="DV9" s="667"/>
      <c r="DW9" s="667"/>
      <c r="DX9" s="667"/>
      <c r="DY9" s="667"/>
      <c r="DZ9" s="667"/>
      <c r="EA9" s="667"/>
      <c r="EB9" s="667"/>
      <c r="EC9" s="676"/>
    </row>
    <row r="10" spans="2:143" ht="11.25" customHeight="1" x14ac:dyDescent="0.15">
      <c r="B10" s="663" t="s">
        <v>244</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27270</v>
      </c>
      <c r="BH10" s="667"/>
      <c r="BI10" s="667"/>
      <c r="BJ10" s="667"/>
      <c r="BK10" s="667"/>
      <c r="BL10" s="667"/>
      <c r="BM10" s="667"/>
      <c r="BN10" s="668"/>
      <c r="BO10" s="669">
        <v>1.5</v>
      </c>
      <c r="BP10" s="669"/>
      <c r="BQ10" s="669"/>
      <c r="BR10" s="669"/>
      <c r="BS10" s="670" t="s">
        <v>128</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v>294</v>
      </c>
      <c r="CS10" s="667"/>
      <c r="CT10" s="667"/>
      <c r="CU10" s="667"/>
      <c r="CV10" s="667"/>
      <c r="CW10" s="667"/>
      <c r="CX10" s="667"/>
      <c r="CY10" s="668"/>
      <c r="CZ10" s="669">
        <v>0</v>
      </c>
      <c r="DA10" s="669"/>
      <c r="DB10" s="669"/>
      <c r="DC10" s="669"/>
      <c r="DD10" s="675" t="s">
        <v>128</v>
      </c>
      <c r="DE10" s="667"/>
      <c r="DF10" s="667"/>
      <c r="DG10" s="667"/>
      <c r="DH10" s="667"/>
      <c r="DI10" s="667"/>
      <c r="DJ10" s="667"/>
      <c r="DK10" s="667"/>
      <c r="DL10" s="667"/>
      <c r="DM10" s="667"/>
      <c r="DN10" s="667"/>
      <c r="DO10" s="667"/>
      <c r="DP10" s="668"/>
      <c r="DQ10" s="675">
        <v>294</v>
      </c>
      <c r="DR10" s="667"/>
      <c r="DS10" s="667"/>
      <c r="DT10" s="667"/>
      <c r="DU10" s="667"/>
      <c r="DV10" s="667"/>
      <c r="DW10" s="667"/>
      <c r="DX10" s="667"/>
      <c r="DY10" s="667"/>
      <c r="DZ10" s="667"/>
      <c r="EA10" s="667"/>
      <c r="EB10" s="667"/>
      <c r="EC10" s="676"/>
    </row>
    <row r="11" spans="2:143" ht="11.25" customHeight="1" x14ac:dyDescent="0.15">
      <c r="B11" s="663" t="s">
        <v>247</v>
      </c>
      <c r="C11" s="664"/>
      <c r="D11" s="664"/>
      <c r="E11" s="664"/>
      <c r="F11" s="664"/>
      <c r="G11" s="664"/>
      <c r="H11" s="664"/>
      <c r="I11" s="664"/>
      <c r="J11" s="664"/>
      <c r="K11" s="664"/>
      <c r="L11" s="664"/>
      <c r="M11" s="664"/>
      <c r="N11" s="664"/>
      <c r="O11" s="664"/>
      <c r="P11" s="664"/>
      <c r="Q11" s="665"/>
      <c r="R11" s="666">
        <v>240790</v>
      </c>
      <c r="S11" s="667"/>
      <c r="T11" s="667"/>
      <c r="U11" s="667"/>
      <c r="V11" s="667"/>
      <c r="W11" s="667"/>
      <c r="X11" s="667"/>
      <c r="Y11" s="668"/>
      <c r="Z11" s="671">
        <v>2.6</v>
      </c>
      <c r="AA11" s="672"/>
      <c r="AB11" s="672"/>
      <c r="AC11" s="684"/>
      <c r="AD11" s="675">
        <v>240790</v>
      </c>
      <c r="AE11" s="667"/>
      <c r="AF11" s="667"/>
      <c r="AG11" s="667"/>
      <c r="AH11" s="667"/>
      <c r="AI11" s="667"/>
      <c r="AJ11" s="667"/>
      <c r="AK11" s="668"/>
      <c r="AL11" s="671">
        <v>4.5</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18820</v>
      </c>
      <c r="BH11" s="667"/>
      <c r="BI11" s="667"/>
      <c r="BJ11" s="667"/>
      <c r="BK11" s="667"/>
      <c r="BL11" s="667"/>
      <c r="BM11" s="667"/>
      <c r="BN11" s="668"/>
      <c r="BO11" s="669">
        <v>1</v>
      </c>
      <c r="BP11" s="669"/>
      <c r="BQ11" s="669"/>
      <c r="BR11" s="669"/>
      <c r="BS11" s="670" t="s">
        <v>128</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566867</v>
      </c>
      <c r="CS11" s="667"/>
      <c r="CT11" s="667"/>
      <c r="CU11" s="667"/>
      <c r="CV11" s="667"/>
      <c r="CW11" s="667"/>
      <c r="CX11" s="667"/>
      <c r="CY11" s="668"/>
      <c r="CZ11" s="669">
        <v>6.4</v>
      </c>
      <c r="DA11" s="669"/>
      <c r="DB11" s="669"/>
      <c r="DC11" s="669"/>
      <c r="DD11" s="675">
        <v>66748</v>
      </c>
      <c r="DE11" s="667"/>
      <c r="DF11" s="667"/>
      <c r="DG11" s="667"/>
      <c r="DH11" s="667"/>
      <c r="DI11" s="667"/>
      <c r="DJ11" s="667"/>
      <c r="DK11" s="667"/>
      <c r="DL11" s="667"/>
      <c r="DM11" s="667"/>
      <c r="DN11" s="667"/>
      <c r="DO11" s="667"/>
      <c r="DP11" s="668"/>
      <c r="DQ11" s="675">
        <v>278754</v>
      </c>
      <c r="DR11" s="667"/>
      <c r="DS11" s="667"/>
      <c r="DT11" s="667"/>
      <c r="DU11" s="667"/>
      <c r="DV11" s="667"/>
      <c r="DW11" s="667"/>
      <c r="DX11" s="667"/>
      <c r="DY11" s="667"/>
      <c r="DZ11" s="667"/>
      <c r="EA11" s="667"/>
      <c r="EB11" s="667"/>
      <c r="EC11" s="676"/>
    </row>
    <row r="12" spans="2:143" ht="11.25" customHeight="1" x14ac:dyDescent="0.15">
      <c r="B12" s="663" t="s">
        <v>250</v>
      </c>
      <c r="C12" s="664"/>
      <c r="D12" s="664"/>
      <c r="E12" s="664"/>
      <c r="F12" s="664"/>
      <c r="G12" s="664"/>
      <c r="H12" s="664"/>
      <c r="I12" s="664"/>
      <c r="J12" s="664"/>
      <c r="K12" s="664"/>
      <c r="L12" s="664"/>
      <c r="M12" s="664"/>
      <c r="N12" s="664"/>
      <c r="O12" s="664"/>
      <c r="P12" s="664"/>
      <c r="Q12" s="665"/>
      <c r="R12" s="666">
        <v>9661</v>
      </c>
      <c r="S12" s="667"/>
      <c r="T12" s="667"/>
      <c r="U12" s="667"/>
      <c r="V12" s="667"/>
      <c r="W12" s="667"/>
      <c r="X12" s="667"/>
      <c r="Y12" s="668"/>
      <c r="Z12" s="669">
        <v>0.1</v>
      </c>
      <c r="AA12" s="669"/>
      <c r="AB12" s="669"/>
      <c r="AC12" s="669"/>
      <c r="AD12" s="670">
        <v>9661</v>
      </c>
      <c r="AE12" s="670"/>
      <c r="AF12" s="670"/>
      <c r="AG12" s="670"/>
      <c r="AH12" s="670"/>
      <c r="AI12" s="670"/>
      <c r="AJ12" s="670"/>
      <c r="AK12" s="670"/>
      <c r="AL12" s="671">
        <v>0.2</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1215870</v>
      </c>
      <c r="BH12" s="667"/>
      <c r="BI12" s="667"/>
      <c r="BJ12" s="667"/>
      <c r="BK12" s="667"/>
      <c r="BL12" s="667"/>
      <c r="BM12" s="667"/>
      <c r="BN12" s="668"/>
      <c r="BO12" s="669">
        <v>67</v>
      </c>
      <c r="BP12" s="669"/>
      <c r="BQ12" s="669"/>
      <c r="BR12" s="669"/>
      <c r="BS12" s="670" t="s">
        <v>128</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288707</v>
      </c>
      <c r="CS12" s="667"/>
      <c r="CT12" s="667"/>
      <c r="CU12" s="667"/>
      <c r="CV12" s="667"/>
      <c r="CW12" s="667"/>
      <c r="CX12" s="667"/>
      <c r="CY12" s="668"/>
      <c r="CZ12" s="669">
        <v>3.2</v>
      </c>
      <c r="DA12" s="669"/>
      <c r="DB12" s="669"/>
      <c r="DC12" s="669"/>
      <c r="DD12" s="675">
        <v>35165</v>
      </c>
      <c r="DE12" s="667"/>
      <c r="DF12" s="667"/>
      <c r="DG12" s="667"/>
      <c r="DH12" s="667"/>
      <c r="DI12" s="667"/>
      <c r="DJ12" s="667"/>
      <c r="DK12" s="667"/>
      <c r="DL12" s="667"/>
      <c r="DM12" s="667"/>
      <c r="DN12" s="667"/>
      <c r="DO12" s="667"/>
      <c r="DP12" s="668"/>
      <c r="DQ12" s="675">
        <v>227839</v>
      </c>
      <c r="DR12" s="667"/>
      <c r="DS12" s="667"/>
      <c r="DT12" s="667"/>
      <c r="DU12" s="667"/>
      <c r="DV12" s="667"/>
      <c r="DW12" s="667"/>
      <c r="DX12" s="667"/>
      <c r="DY12" s="667"/>
      <c r="DZ12" s="667"/>
      <c r="EA12" s="667"/>
      <c r="EB12" s="667"/>
      <c r="EC12" s="676"/>
    </row>
    <row r="13" spans="2:143" ht="11.25" customHeight="1" x14ac:dyDescent="0.15">
      <c r="B13" s="663" t="s">
        <v>253</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1214677</v>
      </c>
      <c r="BH13" s="667"/>
      <c r="BI13" s="667"/>
      <c r="BJ13" s="667"/>
      <c r="BK13" s="667"/>
      <c r="BL13" s="667"/>
      <c r="BM13" s="667"/>
      <c r="BN13" s="668"/>
      <c r="BO13" s="669">
        <v>67</v>
      </c>
      <c r="BP13" s="669"/>
      <c r="BQ13" s="669"/>
      <c r="BR13" s="669"/>
      <c r="BS13" s="670" t="s">
        <v>128</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992210</v>
      </c>
      <c r="CS13" s="667"/>
      <c r="CT13" s="667"/>
      <c r="CU13" s="667"/>
      <c r="CV13" s="667"/>
      <c r="CW13" s="667"/>
      <c r="CX13" s="667"/>
      <c r="CY13" s="668"/>
      <c r="CZ13" s="669">
        <v>11.1</v>
      </c>
      <c r="DA13" s="669"/>
      <c r="DB13" s="669"/>
      <c r="DC13" s="669"/>
      <c r="DD13" s="675">
        <v>491289</v>
      </c>
      <c r="DE13" s="667"/>
      <c r="DF13" s="667"/>
      <c r="DG13" s="667"/>
      <c r="DH13" s="667"/>
      <c r="DI13" s="667"/>
      <c r="DJ13" s="667"/>
      <c r="DK13" s="667"/>
      <c r="DL13" s="667"/>
      <c r="DM13" s="667"/>
      <c r="DN13" s="667"/>
      <c r="DO13" s="667"/>
      <c r="DP13" s="668"/>
      <c r="DQ13" s="675">
        <v>516906</v>
      </c>
      <c r="DR13" s="667"/>
      <c r="DS13" s="667"/>
      <c r="DT13" s="667"/>
      <c r="DU13" s="667"/>
      <c r="DV13" s="667"/>
      <c r="DW13" s="667"/>
      <c r="DX13" s="667"/>
      <c r="DY13" s="667"/>
      <c r="DZ13" s="667"/>
      <c r="EA13" s="667"/>
      <c r="EB13" s="667"/>
      <c r="EC13" s="676"/>
    </row>
    <row r="14" spans="2:143" ht="11.25" customHeight="1" x14ac:dyDescent="0.15">
      <c r="B14" s="663" t="s">
        <v>256</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128</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44880</v>
      </c>
      <c r="BH14" s="667"/>
      <c r="BI14" s="667"/>
      <c r="BJ14" s="667"/>
      <c r="BK14" s="667"/>
      <c r="BL14" s="667"/>
      <c r="BM14" s="667"/>
      <c r="BN14" s="668"/>
      <c r="BO14" s="669">
        <v>2.5</v>
      </c>
      <c r="BP14" s="669"/>
      <c r="BQ14" s="669"/>
      <c r="BR14" s="669"/>
      <c r="BS14" s="670" t="s">
        <v>128</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257999</v>
      </c>
      <c r="CS14" s="667"/>
      <c r="CT14" s="667"/>
      <c r="CU14" s="667"/>
      <c r="CV14" s="667"/>
      <c r="CW14" s="667"/>
      <c r="CX14" s="667"/>
      <c r="CY14" s="668"/>
      <c r="CZ14" s="669">
        <v>2.9</v>
      </c>
      <c r="DA14" s="669"/>
      <c r="DB14" s="669"/>
      <c r="DC14" s="669"/>
      <c r="DD14" s="675">
        <v>36145</v>
      </c>
      <c r="DE14" s="667"/>
      <c r="DF14" s="667"/>
      <c r="DG14" s="667"/>
      <c r="DH14" s="667"/>
      <c r="DI14" s="667"/>
      <c r="DJ14" s="667"/>
      <c r="DK14" s="667"/>
      <c r="DL14" s="667"/>
      <c r="DM14" s="667"/>
      <c r="DN14" s="667"/>
      <c r="DO14" s="667"/>
      <c r="DP14" s="668"/>
      <c r="DQ14" s="675">
        <v>212038</v>
      </c>
      <c r="DR14" s="667"/>
      <c r="DS14" s="667"/>
      <c r="DT14" s="667"/>
      <c r="DU14" s="667"/>
      <c r="DV14" s="667"/>
      <c r="DW14" s="667"/>
      <c r="DX14" s="667"/>
      <c r="DY14" s="667"/>
      <c r="DZ14" s="667"/>
      <c r="EA14" s="667"/>
      <c r="EB14" s="667"/>
      <c r="EC14" s="676"/>
    </row>
    <row r="15" spans="2:143" ht="11.25" customHeight="1" x14ac:dyDescent="0.15">
      <c r="B15" s="663" t="s">
        <v>259</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55724</v>
      </c>
      <c r="BH15" s="667"/>
      <c r="BI15" s="667"/>
      <c r="BJ15" s="667"/>
      <c r="BK15" s="667"/>
      <c r="BL15" s="667"/>
      <c r="BM15" s="667"/>
      <c r="BN15" s="668"/>
      <c r="BO15" s="669">
        <v>3.1</v>
      </c>
      <c r="BP15" s="669"/>
      <c r="BQ15" s="669"/>
      <c r="BR15" s="669"/>
      <c r="BS15" s="670" t="s">
        <v>128</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743645</v>
      </c>
      <c r="CS15" s="667"/>
      <c r="CT15" s="667"/>
      <c r="CU15" s="667"/>
      <c r="CV15" s="667"/>
      <c r="CW15" s="667"/>
      <c r="CX15" s="667"/>
      <c r="CY15" s="668"/>
      <c r="CZ15" s="669">
        <v>8.3000000000000007</v>
      </c>
      <c r="DA15" s="669"/>
      <c r="DB15" s="669"/>
      <c r="DC15" s="669"/>
      <c r="DD15" s="675">
        <v>9197</v>
      </c>
      <c r="DE15" s="667"/>
      <c r="DF15" s="667"/>
      <c r="DG15" s="667"/>
      <c r="DH15" s="667"/>
      <c r="DI15" s="667"/>
      <c r="DJ15" s="667"/>
      <c r="DK15" s="667"/>
      <c r="DL15" s="667"/>
      <c r="DM15" s="667"/>
      <c r="DN15" s="667"/>
      <c r="DO15" s="667"/>
      <c r="DP15" s="668"/>
      <c r="DQ15" s="675">
        <v>656917</v>
      </c>
      <c r="DR15" s="667"/>
      <c r="DS15" s="667"/>
      <c r="DT15" s="667"/>
      <c r="DU15" s="667"/>
      <c r="DV15" s="667"/>
      <c r="DW15" s="667"/>
      <c r="DX15" s="667"/>
      <c r="DY15" s="667"/>
      <c r="DZ15" s="667"/>
      <c r="EA15" s="667"/>
      <c r="EB15" s="667"/>
      <c r="EC15" s="676"/>
    </row>
    <row r="16" spans="2:143" ht="11.25" customHeight="1" x14ac:dyDescent="0.15">
      <c r="B16" s="663" t="s">
        <v>262</v>
      </c>
      <c r="C16" s="664"/>
      <c r="D16" s="664"/>
      <c r="E16" s="664"/>
      <c r="F16" s="664"/>
      <c r="G16" s="664"/>
      <c r="H16" s="664"/>
      <c r="I16" s="664"/>
      <c r="J16" s="664"/>
      <c r="K16" s="664"/>
      <c r="L16" s="664"/>
      <c r="M16" s="664"/>
      <c r="N16" s="664"/>
      <c r="O16" s="664"/>
      <c r="P16" s="664"/>
      <c r="Q16" s="665"/>
      <c r="R16" s="666">
        <v>10032</v>
      </c>
      <c r="S16" s="667"/>
      <c r="T16" s="667"/>
      <c r="U16" s="667"/>
      <c r="V16" s="667"/>
      <c r="W16" s="667"/>
      <c r="X16" s="667"/>
      <c r="Y16" s="668"/>
      <c r="Z16" s="669">
        <v>0.1</v>
      </c>
      <c r="AA16" s="669"/>
      <c r="AB16" s="669"/>
      <c r="AC16" s="669"/>
      <c r="AD16" s="670">
        <v>10032</v>
      </c>
      <c r="AE16" s="670"/>
      <c r="AF16" s="670"/>
      <c r="AG16" s="670"/>
      <c r="AH16" s="670"/>
      <c r="AI16" s="670"/>
      <c r="AJ16" s="670"/>
      <c r="AK16" s="670"/>
      <c r="AL16" s="671">
        <v>0.2</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v>416</v>
      </c>
      <c r="BH16" s="667"/>
      <c r="BI16" s="667"/>
      <c r="BJ16" s="667"/>
      <c r="BK16" s="667"/>
      <c r="BL16" s="667"/>
      <c r="BM16" s="667"/>
      <c r="BN16" s="668"/>
      <c r="BO16" s="669">
        <v>0</v>
      </c>
      <c r="BP16" s="669"/>
      <c r="BQ16" s="669"/>
      <c r="BR16" s="669"/>
      <c r="BS16" s="670" t="s">
        <v>128</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t="s">
        <v>128</v>
      </c>
      <c r="CS16" s="667"/>
      <c r="CT16" s="667"/>
      <c r="CU16" s="667"/>
      <c r="CV16" s="667"/>
      <c r="CW16" s="667"/>
      <c r="CX16" s="667"/>
      <c r="CY16" s="668"/>
      <c r="CZ16" s="669" t="s">
        <v>128</v>
      </c>
      <c r="DA16" s="669"/>
      <c r="DB16" s="669"/>
      <c r="DC16" s="669"/>
      <c r="DD16" s="675" t="s">
        <v>128</v>
      </c>
      <c r="DE16" s="667"/>
      <c r="DF16" s="667"/>
      <c r="DG16" s="667"/>
      <c r="DH16" s="667"/>
      <c r="DI16" s="667"/>
      <c r="DJ16" s="667"/>
      <c r="DK16" s="667"/>
      <c r="DL16" s="667"/>
      <c r="DM16" s="667"/>
      <c r="DN16" s="667"/>
      <c r="DO16" s="667"/>
      <c r="DP16" s="668"/>
      <c r="DQ16" s="675" t="s">
        <v>128</v>
      </c>
      <c r="DR16" s="667"/>
      <c r="DS16" s="667"/>
      <c r="DT16" s="667"/>
      <c r="DU16" s="667"/>
      <c r="DV16" s="667"/>
      <c r="DW16" s="667"/>
      <c r="DX16" s="667"/>
      <c r="DY16" s="667"/>
      <c r="DZ16" s="667"/>
      <c r="EA16" s="667"/>
      <c r="EB16" s="667"/>
      <c r="EC16" s="676"/>
    </row>
    <row r="17" spans="2:133" ht="11.25" customHeight="1" x14ac:dyDescent="0.15">
      <c r="B17" s="663" t="s">
        <v>265</v>
      </c>
      <c r="C17" s="664"/>
      <c r="D17" s="664"/>
      <c r="E17" s="664"/>
      <c r="F17" s="664"/>
      <c r="G17" s="664"/>
      <c r="H17" s="664"/>
      <c r="I17" s="664"/>
      <c r="J17" s="664"/>
      <c r="K17" s="664"/>
      <c r="L17" s="664"/>
      <c r="M17" s="664"/>
      <c r="N17" s="664"/>
      <c r="O17" s="664"/>
      <c r="P17" s="664"/>
      <c r="Q17" s="665"/>
      <c r="R17" s="666">
        <v>10958</v>
      </c>
      <c r="S17" s="667"/>
      <c r="T17" s="667"/>
      <c r="U17" s="667"/>
      <c r="V17" s="667"/>
      <c r="W17" s="667"/>
      <c r="X17" s="667"/>
      <c r="Y17" s="668"/>
      <c r="Z17" s="669">
        <v>0.1</v>
      </c>
      <c r="AA17" s="669"/>
      <c r="AB17" s="669"/>
      <c r="AC17" s="669"/>
      <c r="AD17" s="670">
        <v>10958</v>
      </c>
      <c r="AE17" s="670"/>
      <c r="AF17" s="670"/>
      <c r="AG17" s="670"/>
      <c r="AH17" s="670"/>
      <c r="AI17" s="670"/>
      <c r="AJ17" s="670"/>
      <c r="AK17" s="670"/>
      <c r="AL17" s="671">
        <v>0.2</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983890</v>
      </c>
      <c r="CS17" s="667"/>
      <c r="CT17" s="667"/>
      <c r="CU17" s="667"/>
      <c r="CV17" s="667"/>
      <c r="CW17" s="667"/>
      <c r="CX17" s="667"/>
      <c r="CY17" s="668"/>
      <c r="CZ17" s="669">
        <v>11</v>
      </c>
      <c r="DA17" s="669"/>
      <c r="DB17" s="669"/>
      <c r="DC17" s="669"/>
      <c r="DD17" s="675" t="s">
        <v>128</v>
      </c>
      <c r="DE17" s="667"/>
      <c r="DF17" s="667"/>
      <c r="DG17" s="667"/>
      <c r="DH17" s="667"/>
      <c r="DI17" s="667"/>
      <c r="DJ17" s="667"/>
      <c r="DK17" s="667"/>
      <c r="DL17" s="667"/>
      <c r="DM17" s="667"/>
      <c r="DN17" s="667"/>
      <c r="DO17" s="667"/>
      <c r="DP17" s="668"/>
      <c r="DQ17" s="675">
        <v>934013</v>
      </c>
      <c r="DR17" s="667"/>
      <c r="DS17" s="667"/>
      <c r="DT17" s="667"/>
      <c r="DU17" s="667"/>
      <c r="DV17" s="667"/>
      <c r="DW17" s="667"/>
      <c r="DX17" s="667"/>
      <c r="DY17" s="667"/>
      <c r="DZ17" s="667"/>
      <c r="EA17" s="667"/>
      <c r="EB17" s="667"/>
      <c r="EC17" s="676"/>
    </row>
    <row r="18" spans="2:133" ht="11.25" customHeight="1" x14ac:dyDescent="0.15">
      <c r="B18" s="663" t="s">
        <v>268</v>
      </c>
      <c r="C18" s="664"/>
      <c r="D18" s="664"/>
      <c r="E18" s="664"/>
      <c r="F18" s="664"/>
      <c r="G18" s="664"/>
      <c r="H18" s="664"/>
      <c r="I18" s="664"/>
      <c r="J18" s="664"/>
      <c r="K18" s="664"/>
      <c r="L18" s="664"/>
      <c r="M18" s="664"/>
      <c r="N18" s="664"/>
      <c r="O18" s="664"/>
      <c r="P18" s="664"/>
      <c r="Q18" s="665"/>
      <c r="R18" s="666">
        <v>22419</v>
      </c>
      <c r="S18" s="667"/>
      <c r="T18" s="667"/>
      <c r="U18" s="667"/>
      <c r="V18" s="667"/>
      <c r="W18" s="667"/>
      <c r="X18" s="667"/>
      <c r="Y18" s="668"/>
      <c r="Z18" s="669">
        <v>0.2</v>
      </c>
      <c r="AA18" s="669"/>
      <c r="AB18" s="669"/>
      <c r="AC18" s="669"/>
      <c r="AD18" s="670">
        <v>22419</v>
      </c>
      <c r="AE18" s="670"/>
      <c r="AF18" s="670"/>
      <c r="AG18" s="670"/>
      <c r="AH18" s="670"/>
      <c r="AI18" s="670"/>
      <c r="AJ18" s="670"/>
      <c r="AK18" s="670"/>
      <c r="AL18" s="671">
        <v>0.40000000596046448</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128</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15">
      <c r="B19" s="663" t="s">
        <v>271</v>
      </c>
      <c r="C19" s="664"/>
      <c r="D19" s="664"/>
      <c r="E19" s="664"/>
      <c r="F19" s="664"/>
      <c r="G19" s="664"/>
      <c r="H19" s="664"/>
      <c r="I19" s="664"/>
      <c r="J19" s="664"/>
      <c r="K19" s="664"/>
      <c r="L19" s="664"/>
      <c r="M19" s="664"/>
      <c r="N19" s="664"/>
      <c r="O19" s="664"/>
      <c r="P19" s="664"/>
      <c r="Q19" s="665"/>
      <c r="R19" s="666">
        <v>6042</v>
      </c>
      <c r="S19" s="667"/>
      <c r="T19" s="667"/>
      <c r="U19" s="667"/>
      <c r="V19" s="667"/>
      <c r="W19" s="667"/>
      <c r="X19" s="667"/>
      <c r="Y19" s="668"/>
      <c r="Z19" s="669">
        <v>0.1</v>
      </c>
      <c r="AA19" s="669"/>
      <c r="AB19" s="669"/>
      <c r="AC19" s="669"/>
      <c r="AD19" s="670">
        <v>6042</v>
      </c>
      <c r="AE19" s="670"/>
      <c r="AF19" s="670"/>
      <c r="AG19" s="670"/>
      <c r="AH19" s="670"/>
      <c r="AI19" s="670"/>
      <c r="AJ19" s="670"/>
      <c r="AK19" s="670"/>
      <c r="AL19" s="671">
        <v>0.1</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t="s">
        <v>128</v>
      </c>
      <c r="BH19" s="667"/>
      <c r="BI19" s="667"/>
      <c r="BJ19" s="667"/>
      <c r="BK19" s="667"/>
      <c r="BL19" s="667"/>
      <c r="BM19" s="667"/>
      <c r="BN19" s="668"/>
      <c r="BO19" s="669" t="s">
        <v>128</v>
      </c>
      <c r="BP19" s="669"/>
      <c r="BQ19" s="669"/>
      <c r="BR19" s="669"/>
      <c r="BS19" s="670" t="s">
        <v>128</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15">
      <c r="B20" s="663" t="s">
        <v>274</v>
      </c>
      <c r="C20" s="664"/>
      <c r="D20" s="664"/>
      <c r="E20" s="664"/>
      <c r="F20" s="664"/>
      <c r="G20" s="664"/>
      <c r="H20" s="664"/>
      <c r="I20" s="664"/>
      <c r="J20" s="664"/>
      <c r="K20" s="664"/>
      <c r="L20" s="664"/>
      <c r="M20" s="664"/>
      <c r="N20" s="664"/>
      <c r="O20" s="664"/>
      <c r="P20" s="664"/>
      <c r="Q20" s="665"/>
      <c r="R20" s="666">
        <v>2798</v>
      </c>
      <c r="S20" s="667"/>
      <c r="T20" s="667"/>
      <c r="U20" s="667"/>
      <c r="V20" s="667"/>
      <c r="W20" s="667"/>
      <c r="X20" s="667"/>
      <c r="Y20" s="668"/>
      <c r="Z20" s="669">
        <v>0</v>
      </c>
      <c r="AA20" s="669"/>
      <c r="AB20" s="669"/>
      <c r="AC20" s="669"/>
      <c r="AD20" s="670">
        <v>2798</v>
      </c>
      <c r="AE20" s="670"/>
      <c r="AF20" s="670"/>
      <c r="AG20" s="670"/>
      <c r="AH20" s="670"/>
      <c r="AI20" s="670"/>
      <c r="AJ20" s="670"/>
      <c r="AK20" s="670"/>
      <c r="AL20" s="671">
        <v>0.1</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t="s">
        <v>128</v>
      </c>
      <c r="BH20" s="667"/>
      <c r="BI20" s="667"/>
      <c r="BJ20" s="667"/>
      <c r="BK20" s="667"/>
      <c r="BL20" s="667"/>
      <c r="BM20" s="667"/>
      <c r="BN20" s="668"/>
      <c r="BO20" s="669" t="s">
        <v>128</v>
      </c>
      <c r="BP20" s="669"/>
      <c r="BQ20" s="669"/>
      <c r="BR20" s="669"/>
      <c r="BS20" s="670" t="s">
        <v>128</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8913123</v>
      </c>
      <c r="CS20" s="667"/>
      <c r="CT20" s="667"/>
      <c r="CU20" s="667"/>
      <c r="CV20" s="667"/>
      <c r="CW20" s="667"/>
      <c r="CX20" s="667"/>
      <c r="CY20" s="668"/>
      <c r="CZ20" s="669">
        <v>100</v>
      </c>
      <c r="DA20" s="669"/>
      <c r="DB20" s="669"/>
      <c r="DC20" s="669"/>
      <c r="DD20" s="675">
        <v>711801</v>
      </c>
      <c r="DE20" s="667"/>
      <c r="DF20" s="667"/>
      <c r="DG20" s="667"/>
      <c r="DH20" s="667"/>
      <c r="DI20" s="667"/>
      <c r="DJ20" s="667"/>
      <c r="DK20" s="667"/>
      <c r="DL20" s="667"/>
      <c r="DM20" s="667"/>
      <c r="DN20" s="667"/>
      <c r="DO20" s="667"/>
      <c r="DP20" s="668"/>
      <c r="DQ20" s="675">
        <v>6377810</v>
      </c>
      <c r="DR20" s="667"/>
      <c r="DS20" s="667"/>
      <c r="DT20" s="667"/>
      <c r="DU20" s="667"/>
      <c r="DV20" s="667"/>
      <c r="DW20" s="667"/>
      <c r="DX20" s="667"/>
      <c r="DY20" s="667"/>
      <c r="DZ20" s="667"/>
      <c r="EA20" s="667"/>
      <c r="EB20" s="667"/>
      <c r="EC20" s="676"/>
    </row>
    <row r="21" spans="2:133" ht="11.25" customHeight="1" x14ac:dyDescent="0.15">
      <c r="B21" s="663" t="s">
        <v>277</v>
      </c>
      <c r="C21" s="664"/>
      <c r="D21" s="664"/>
      <c r="E21" s="664"/>
      <c r="F21" s="664"/>
      <c r="G21" s="664"/>
      <c r="H21" s="664"/>
      <c r="I21" s="664"/>
      <c r="J21" s="664"/>
      <c r="K21" s="664"/>
      <c r="L21" s="664"/>
      <c r="M21" s="664"/>
      <c r="N21" s="664"/>
      <c r="O21" s="664"/>
      <c r="P21" s="664"/>
      <c r="Q21" s="665"/>
      <c r="R21" s="666">
        <v>838</v>
      </c>
      <c r="S21" s="667"/>
      <c r="T21" s="667"/>
      <c r="U21" s="667"/>
      <c r="V21" s="667"/>
      <c r="W21" s="667"/>
      <c r="X21" s="667"/>
      <c r="Y21" s="668"/>
      <c r="Z21" s="669">
        <v>0</v>
      </c>
      <c r="AA21" s="669"/>
      <c r="AB21" s="669"/>
      <c r="AC21" s="669"/>
      <c r="AD21" s="670">
        <v>838</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t="s">
        <v>128</v>
      </c>
      <c r="BH21" s="667"/>
      <c r="BI21" s="667"/>
      <c r="BJ21" s="667"/>
      <c r="BK21" s="667"/>
      <c r="BL21" s="667"/>
      <c r="BM21" s="667"/>
      <c r="BN21" s="668"/>
      <c r="BO21" s="669" t="s">
        <v>128</v>
      </c>
      <c r="BP21" s="669"/>
      <c r="BQ21" s="669"/>
      <c r="BR21" s="669"/>
      <c r="BS21" s="670" t="s">
        <v>128</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2" t="s">
        <v>279</v>
      </c>
      <c r="C22" s="703"/>
      <c r="D22" s="703"/>
      <c r="E22" s="703"/>
      <c r="F22" s="703"/>
      <c r="G22" s="703"/>
      <c r="H22" s="703"/>
      <c r="I22" s="703"/>
      <c r="J22" s="703"/>
      <c r="K22" s="703"/>
      <c r="L22" s="703"/>
      <c r="M22" s="703"/>
      <c r="N22" s="703"/>
      <c r="O22" s="703"/>
      <c r="P22" s="703"/>
      <c r="Q22" s="704"/>
      <c r="R22" s="666">
        <v>12741</v>
      </c>
      <c r="S22" s="667"/>
      <c r="T22" s="667"/>
      <c r="U22" s="667"/>
      <c r="V22" s="667"/>
      <c r="W22" s="667"/>
      <c r="X22" s="667"/>
      <c r="Y22" s="668"/>
      <c r="Z22" s="669">
        <v>0.1</v>
      </c>
      <c r="AA22" s="669"/>
      <c r="AB22" s="669"/>
      <c r="AC22" s="669"/>
      <c r="AD22" s="670">
        <v>12741</v>
      </c>
      <c r="AE22" s="670"/>
      <c r="AF22" s="670"/>
      <c r="AG22" s="670"/>
      <c r="AH22" s="670"/>
      <c r="AI22" s="670"/>
      <c r="AJ22" s="670"/>
      <c r="AK22" s="670"/>
      <c r="AL22" s="671">
        <v>0.20000000298023224</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282</v>
      </c>
      <c r="C23" s="664"/>
      <c r="D23" s="664"/>
      <c r="E23" s="664"/>
      <c r="F23" s="664"/>
      <c r="G23" s="664"/>
      <c r="H23" s="664"/>
      <c r="I23" s="664"/>
      <c r="J23" s="664"/>
      <c r="K23" s="664"/>
      <c r="L23" s="664"/>
      <c r="M23" s="664"/>
      <c r="N23" s="664"/>
      <c r="O23" s="664"/>
      <c r="P23" s="664"/>
      <c r="Q23" s="665"/>
      <c r="R23" s="666">
        <v>3663755</v>
      </c>
      <c r="S23" s="667"/>
      <c r="T23" s="667"/>
      <c r="U23" s="667"/>
      <c r="V23" s="667"/>
      <c r="W23" s="667"/>
      <c r="X23" s="667"/>
      <c r="Y23" s="668"/>
      <c r="Z23" s="669">
        <v>40.200000000000003</v>
      </c>
      <c r="AA23" s="669"/>
      <c r="AB23" s="669"/>
      <c r="AC23" s="669"/>
      <c r="AD23" s="670">
        <v>3073755</v>
      </c>
      <c r="AE23" s="670"/>
      <c r="AF23" s="670"/>
      <c r="AG23" s="670"/>
      <c r="AH23" s="670"/>
      <c r="AI23" s="670"/>
      <c r="AJ23" s="670"/>
      <c r="AK23" s="670"/>
      <c r="AL23" s="671">
        <v>57.6</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t="s">
        <v>128</v>
      </c>
      <c r="BH23" s="667"/>
      <c r="BI23" s="667"/>
      <c r="BJ23" s="667"/>
      <c r="BK23" s="667"/>
      <c r="BL23" s="667"/>
      <c r="BM23" s="667"/>
      <c r="BN23" s="668"/>
      <c r="BO23" s="669" t="s">
        <v>128</v>
      </c>
      <c r="BP23" s="669"/>
      <c r="BQ23" s="669"/>
      <c r="BR23" s="669"/>
      <c r="BS23" s="670" t="s">
        <v>128</v>
      </c>
      <c r="BT23" s="670"/>
      <c r="BU23" s="670"/>
      <c r="BV23" s="670"/>
      <c r="BW23" s="670"/>
      <c r="BX23" s="670"/>
      <c r="BY23" s="670"/>
      <c r="BZ23" s="670"/>
      <c r="CA23" s="670"/>
      <c r="CB23" s="674"/>
      <c r="CD23" s="648" t="s">
        <v>222</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697" t="s">
        <v>287</v>
      </c>
      <c r="DM23" s="698"/>
      <c r="DN23" s="698"/>
      <c r="DO23" s="698"/>
      <c r="DP23" s="698"/>
      <c r="DQ23" s="698"/>
      <c r="DR23" s="698"/>
      <c r="DS23" s="698"/>
      <c r="DT23" s="698"/>
      <c r="DU23" s="698"/>
      <c r="DV23" s="699"/>
      <c r="DW23" s="648" t="s">
        <v>288</v>
      </c>
      <c r="DX23" s="649"/>
      <c r="DY23" s="649"/>
      <c r="DZ23" s="649"/>
      <c r="EA23" s="649"/>
      <c r="EB23" s="649"/>
      <c r="EC23" s="650"/>
    </row>
    <row r="24" spans="2:133" ht="11.25" customHeight="1" x14ac:dyDescent="0.15">
      <c r="B24" s="663" t="s">
        <v>289</v>
      </c>
      <c r="C24" s="664"/>
      <c r="D24" s="664"/>
      <c r="E24" s="664"/>
      <c r="F24" s="664"/>
      <c r="G24" s="664"/>
      <c r="H24" s="664"/>
      <c r="I24" s="664"/>
      <c r="J24" s="664"/>
      <c r="K24" s="664"/>
      <c r="L24" s="664"/>
      <c r="M24" s="664"/>
      <c r="N24" s="664"/>
      <c r="O24" s="664"/>
      <c r="P24" s="664"/>
      <c r="Q24" s="665"/>
      <c r="R24" s="666">
        <v>3073755</v>
      </c>
      <c r="S24" s="667"/>
      <c r="T24" s="667"/>
      <c r="U24" s="667"/>
      <c r="V24" s="667"/>
      <c r="W24" s="667"/>
      <c r="X24" s="667"/>
      <c r="Y24" s="668"/>
      <c r="Z24" s="669">
        <v>33.700000000000003</v>
      </c>
      <c r="AA24" s="669"/>
      <c r="AB24" s="669"/>
      <c r="AC24" s="669"/>
      <c r="AD24" s="670">
        <v>3073755</v>
      </c>
      <c r="AE24" s="670"/>
      <c r="AF24" s="670"/>
      <c r="AG24" s="670"/>
      <c r="AH24" s="670"/>
      <c r="AI24" s="670"/>
      <c r="AJ24" s="670"/>
      <c r="AK24" s="670"/>
      <c r="AL24" s="671">
        <v>57.6</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3347069</v>
      </c>
      <c r="CS24" s="656"/>
      <c r="CT24" s="656"/>
      <c r="CU24" s="656"/>
      <c r="CV24" s="656"/>
      <c r="CW24" s="656"/>
      <c r="CX24" s="656"/>
      <c r="CY24" s="657"/>
      <c r="CZ24" s="660">
        <v>37.6</v>
      </c>
      <c r="DA24" s="661"/>
      <c r="DB24" s="661"/>
      <c r="DC24" s="680"/>
      <c r="DD24" s="705">
        <v>2398032</v>
      </c>
      <c r="DE24" s="656"/>
      <c r="DF24" s="656"/>
      <c r="DG24" s="656"/>
      <c r="DH24" s="656"/>
      <c r="DI24" s="656"/>
      <c r="DJ24" s="656"/>
      <c r="DK24" s="657"/>
      <c r="DL24" s="705">
        <v>2349412</v>
      </c>
      <c r="DM24" s="656"/>
      <c r="DN24" s="656"/>
      <c r="DO24" s="656"/>
      <c r="DP24" s="656"/>
      <c r="DQ24" s="656"/>
      <c r="DR24" s="656"/>
      <c r="DS24" s="656"/>
      <c r="DT24" s="656"/>
      <c r="DU24" s="656"/>
      <c r="DV24" s="657"/>
      <c r="DW24" s="660">
        <v>42.6</v>
      </c>
      <c r="DX24" s="661"/>
      <c r="DY24" s="661"/>
      <c r="DZ24" s="661"/>
      <c r="EA24" s="661"/>
      <c r="EB24" s="661"/>
      <c r="EC24" s="662"/>
    </row>
    <row r="25" spans="2:133" ht="11.25" customHeight="1" x14ac:dyDescent="0.15">
      <c r="B25" s="663" t="s">
        <v>292</v>
      </c>
      <c r="C25" s="664"/>
      <c r="D25" s="664"/>
      <c r="E25" s="664"/>
      <c r="F25" s="664"/>
      <c r="G25" s="664"/>
      <c r="H25" s="664"/>
      <c r="I25" s="664"/>
      <c r="J25" s="664"/>
      <c r="K25" s="664"/>
      <c r="L25" s="664"/>
      <c r="M25" s="664"/>
      <c r="N25" s="664"/>
      <c r="O25" s="664"/>
      <c r="P25" s="664"/>
      <c r="Q25" s="665"/>
      <c r="R25" s="666">
        <v>590000</v>
      </c>
      <c r="S25" s="667"/>
      <c r="T25" s="667"/>
      <c r="U25" s="667"/>
      <c r="V25" s="667"/>
      <c r="W25" s="667"/>
      <c r="X25" s="667"/>
      <c r="Y25" s="668"/>
      <c r="Z25" s="669">
        <v>6.5</v>
      </c>
      <c r="AA25" s="669"/>
      <c r="AB25" s="669"/>
      <c r="AC25" s="669"/>
      <c r="AD25" s="670" t="s">
        <v>128</v>
      </c>
      <c r="AE25" s="670"/>
      <c r="AF25" s="670"/>
      <c r="AG25" s="670"/>
      <c r="AH25" s="670"/>
      <c r="AI25" s="670"/>
      <c r="AJ25" s="670"/>
      <c r="AK25" s="670"/>
      <c r="AL25" s="671" t="s">
        <v>128</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1325006</v>
      </c>
      <c r="CS25" s="706"/>
      <c r="CT25" s="706"/>
      <c r="CU25" s="706"/>
      <c r="CV25" s="706"/>
      <c r="CW25" s="706"/>
      <c r="CX25" s="706"/>
      <c r="CY25" s="707"/>
      <c r="CZ25" s="671">
        <v>14.9</v>
      </c>
      <c r="DA25" s="700"/>
      <c r="DB25" s="700"/>
      <c r="DC25" s="708"/>
      <c r="DD25" s="675">
        <v>1190150</v>
      </c>
      <c r="DE25" s="706"/>
      <c r="DF25" s="706"/>
      <c r="DG25" s="706"/>
      <c r="DH25" s="706"/>
      <c r="DI25" s="706"/>
      <c r="DJ25" s="706"/>
      <c r="DK25" s="707"/>
      <c r="DL25" s="675">
        <v>1175588</v>
      </c>
      <c r="DM25" s="706"/>
      <c r="DN25" s="706"/>
      <c r="DO25" s="706"/>
      <c r="DP25" s="706"/>
      <c r="DQ25" s="706"/>
      <c r="DR25" s="706"/>
      <c r="DS25" s="706"/>
      <c r="DT25" s="706"/>
      <c r="DU25" s="706"/>
      <c r="DV25" s="707"/>
      <c r="DW25" s="671">
        <v>21.3</v>
      </c>
      <c r="DX25" s="700"/>
      <c r="DY25" s="700"/>
      <c r="DZ25" s="700"/>
      <c r="EA25" s="700"/>
      <c r="EB25" s="700"/>
      <c r="EC25" s="701"/>
    </row>
    <row r="26" spans="2:133" ht="11.25" customHeight="1" x14ac:dyDescent="0.15">
      <c r="B26" s="663" t="s">
        <v>295</v>
      </c>
      <c r="C26" s="664"/>
      <c r="D26" s="664"/>
      <c r="E26" s="664"/>
      <c r="F26" s="664"/>
      <c r="G26" s="664"/>
      <c r="H26" s="664"/>
      <c r="I26" s="664"/>
      <c r="J26" s="664"/>
      <c r="K26" s="664"/>
      <c r="L26" s="664"/>
      <c r="M26" s="664"/>
      <c r="N26" s="664"/>
      <c r="O26" s="664"/>
      <c r="P26" s="664"/>
      <c r="Q26" s="665"/>
      <c r="R26" s="666" t="s">
        <v>128</v>
      </c>
      <c r="S26" s="667"/>
      <c r="T26" s="667"/>
      <c r="U26" s="667"/>
      <c r="V26" s="667"/>
      <c r="W26" s="667"/>
      <c r="X26" s="667"/>
      <c r="Y26" s="668"/>
      <c r="Z26" s="669" t="s">
        <v>128</v>
      </c>
      <c r="AA26" s="669"/>
      <c r="AB26" s="669"/>
      <c r="AC26" s="669"/>
      <c r="AD26" s="670" t="s">
        <v>128</v>
      </c>
      <c r="AE26" s="670"/>
      <c r="AF26" s="670"/>
      <c r="AG26" s="670"/>
      <c r="AH26" s="670"/>
      <c r="AI26" s="670"/>
      <c r="AJ26" s="670"/>
      <c r="AK26" s="670"/>
      <c r="AL26" s="671" t="s">
        <v>128</v>
      </c>
      <c r="AM26" s="672"/>
      <c r="AN26" s="672"/>
      <c r="AO26" s="673"/>
      <c r="AP26" s="685" t="s">
        <v>296</v>
      </c>
      <c r="AQ26" s="709"/>
      <c r="AR26" s="709"/>
      <c r="AS26" s="709"/>
      <c r="AT26" s="709"/>
      <c r="AU26" s="709"/>
      <c r="AV26" s="709"/>
      <c r="AW26" s="709"/>
      <c r="AX26" s="709"/>
      <c r="AY26" s="709"/>
      <c r="AZ26" s="709"/>
      <c r="BA26" s="709"/>
      <c r="BB26" s="709"/>
      <c r="BC26" s="709"/>
      <c r="BD26" s="709"/>
      <c r="BE26" s="709"/>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750686</v>
      </c>
      <c r="CS26" s="667"/>
      <c r="CT26" s="667"/>
      <c r="CU26" s="667"/>
      <c r="CV26" s="667"/>
      <c r="CW26" s="667"/>
      <c r="CX26" s="667"/>
      <c r="CY26" s="668"/>
      <c r="CZ26" s="671">
        <v>8.4</v>
      </c>
      <c r="DA26" s="700"/>
      <c r="DB26" s="700"/>
      <c r="DC26" s="708"/>
      <c r="DD26" s="675">
        <v>665420</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0"/>
      <c r="DY26" s="700"/>
      <c r="DZ26" s="700"/>
      <c r="EA26" s="700"/>
      <c r="EB26" s="700"/>
      <c r="EC26" s="701"/>
    </row>
    <row r="27" spans="2:133" ht="11.25" customHeight="1" x14ac:dyDescent="0.15">
      <c r="B27" s="663" t="s">
        <v>298</v>
      </c>
      <c r="C27" s="664"/>
      <c r="D27" s="664"/>
      <c r="E27" s="664"/>
      <c r="F27" s="664"/>
      <c r="G27" s="664"/>
      <c r="H27" s="664"/>
      <c r="I27" s="664"/>
      <c r="J27" s="664"/>
      <c r="K27" s="664"/>
      <c r="L27" s="664"/>
      <c r="M27" s="664"/>
      <c r="N27" s="664"/>
      <c r="O27" s="664"/>
      <c r="P27" s="664"/>
      <c r="Q27" s="665"/>
      <c r="R27" s="666">
        <v>5904991</v>
      </c>
      <c r="S27" s="667"/>
      <c r="T27" s="667"/>
      <c r="U27" s="667"/>
      <c r="V27" s="667"/>
      <c r="W27" s="667"/>
      <c r="X27" s="667"/>
      <c r="Y27" s="668"/>
      <c r="Z27" s="669">
        <v>64.8</v>
      </c>
      <c r="AA27" s="669"/>
      <c r="AB27" s="669"/>
      <c r="AC27" s="669"/>
      <c r="AD27" s="670">
        <v>5314991</v>
      </c>
      <c r="AE27" s="670"/>
      <c r="AF27" s="670"/>
      <c r="AG27" s="670"/>
      <c r="AH27" s="670"/>
      <c r="AI27" s="670"/>
      <c r="AJ27" s="670"/>
      <c r="AK27" s="670"/>
      <c r="AL27" s="671">
        <v>99.599998474121094</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1814275</v>
      </c>
      <c r="BH27" s="667"/>
      <c r="BI27" s="667"/>
      <c r="BJ27" s="667"/>
      <c r="BK27" s="667"/>
      <c r="BL27" s="667"/>
      <c r="BM27" s="667"/>
      <c r="BN27" s="668"/>
      <c r="BO27" s="669">
        <v>100</v>
      </c>
      <c r="BP27" s="669"/>
      <c r="BQ27" s="669"/>
      <c r="BR27" s="669"/>
      <c r="BS27" s="670" t="s">
        <v>128</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1038180</v>
      </c>
      <c r="CS27" s="706"/>
      <c r="CT27" s="706"/>
      <c r="CU27" s="706"/>
      <c r="CV27" s="706"/>
      <c r="CW27" s="706"/>
      <c r="CX27" s="706"/>
      <c r="CY27" s="707"/>
      <c r="CZ27" s="671">
        <v>11.6</v>
      </c>
      <c r="DA27" s="700"/>
      <c r="DB27" s="700"/>
      <c r="DC27" s="708"/>
      <c r="DD27" s="675">
        <v>273876</v>
      </c>
      <c r="DE27" s="706"/>
      <c r="DF27" s="706"/>
      <c r="DG27" s="706"/>
      <c r="DH27" s="706"/>
      <c r="DI27" s="706"/>
      <c r="DJ27" s="706"/>
      <c r="DK27" s="707"/>
      <c r="DL27" s="675">
        <v>239818</v>
      </c>
      <c r="DM27" s="706"/>
      <c r="DN27" s="706"/>
      <c r="DO27" s="706"/>
      <c r="DP27" s="706"/>
      <c r="DQ27" s="706"/>
      <c r="DR27" s="706"/>
      <c r="DS27" s="706"/>
      <c r="DT27" s="706"/>
      <c r="DU27" s="706"/>
      <c r="DV27" s="707"/>
      <c r="DW27" s="671">
        <v>4.3</v>
      </c>
      <c r="DX27" s="700"/>
      <c r="DY27" s="700"/>
      <c r="DZ27" s="700"/>
      <c r="EA27" s="700"/>
      <c r="EB27" s="700"/>
      <c r="EC27" s="701"/>
    </row>
    <row r="28" spans="2:133" ht="11.25" customHeight="1" x14ac:dyDescent="0.15">
      <c r="B28" s="663" t="s">
        <v>301</v>
      </c>
      <c r="C28" s="664"/>
      <c r="D28" s="664"/>
      <c r="E28" s="664"/>
      <c r="F28" s="664"/>
      <c r="G28" s="664"/>
      <c r="H28" s="664"/>
      <c r="I28" s="664"/>
      <c r="J28" s="664"/>
      <c r="K28" s="664"/>
      <c r="L28" s="664"/>
      <c r="M28" s="664"/>
      <c r="N28" s="664"/>
      <c r="O28" s="664"/>
      <c r="P28" s="664"/>
      <c r="Q28" s="665"/>
      <c r="R28" s="666">
        <v>2062</v>
      </c>
      <c r="S28" s="667"/>
      <c r="T28" s="667"/>
      <c r="U28" s="667"/>
      <c r="V28" s="667"/>
      <c r="W28" s="667"/>
      <c r="X28" s="667"/>
      <c r="Y28" s="668"/>
      <c r="Z28" s="669">
        <v>0</v>
      </c>
      <c r="AA28" s="669"/>
      <c r="AB28" s="669"/>
      <c r="AC28" s="669"/>
      <c r="AD28" s="670">
        <v>2062</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983883</v>
      </c>
      <c r="CS28" s="667"/>
      <c r="CT28" s="667"/>
      <c r="CU28" s="667"/>
      <c r="CV28" s="667"/>
      <c r="CW28" s="667"/>
      <c r="CX28" s="667"/>
      <c r="CY28" s="668"/>
      <c r="CZ28" s="671">
        <v>11</v>
      </c>
      <c r="DA28" s="700"/>
      <c r="DB28" s="700"/>
      <c r="DC28" s="708"/>
      <c r="DD28" s="675">
        <v>934006</v>
      </c>
      <c r="DE28" s="667"/>
      <c r="DF28" s="667"/>
      <c r="DG28" s="667"/>
      <c r="DH28" s="667"/>
      <c r="DI28" s="667"/>
      <c r="DJ28" s="667"/>
      <c r="DK28" s="668"/>
      <c r="DL28" s="675">
        <v>934006</v>
      </c>
      <c r="DM28" s="667"/>
      <c r="DN28" s="667"/>
      <c r="DO28" s="667"/>
      <c r="DP28" s="667"/>
      <c r="DQ28" s="667"/>
      <c r="DR28" s="667"/>
      <c r="DS28" s="667"/>
      <c r="DT28" s="667"/>
      <c r="DU28" s="667"/>
      <c r="DV28" s="668"/>
      <c r="DW28" s="671">
        <v>16.899999999999999</v>
      </c>
      <c r="DX28" s="700"/>
      <c r="DY28" s="700"/>
      <c r="DZ28" s="700"/>
      <c r="EA28" s="700"/>
      <c r="EB28" s="700"/>
      <c r="EC28" s="701"/>
    </row>
    <row r="29" spans="2:133" ht="11.25" customHeight="1" x14ac:dyDescent="0.15">
      <c r="B29" s="663" t="s">
        <v>303</v>
      </c>
      <c r="C29" s="664"/>
      <c r="D29" s="664"/>
      <c r="E29" s="664"/>
      <c r="F29" s="664"/>
      <c r="G29" s="664"/>
      <c r="H29" s="664"/>
      <c r="I29" s="664"/>
      <c r="J29" s="664"/>
      <c r="K29" s="664"/>
      <c r="L29" s="664"/>
      <c r="M29" s="664"/>
      <c r="N29" s="664"/>
      <c r="O29" s="664"/>
      <c r="P29" s="664"/>
      <c r="Q29" s="665"/>
      <c r="R29" s="666">
        <v>74004</v>
      </c>
      <c r="S29" s="667"/>
      <c r="T29" s="667"/>
      <c r="U29" s="667"/>
      <c r="V29" s="667"/>
      <c r="W29" s="667"/>
      <c r="X29" s="667"/>
      <c r="Y29" s="668"/>
      <c r="Z29" s="669">
        <v>0.8</v>
      </c>
      <c r="AA29" s="669"/>
      <c r="AB29" s="669"/>
      <c r="AC29" s="669"/>
      <c r="AD29" s="670" t="s">
        <v>128</v>
      </c>
      <c r="AE29" s="670"/>
      <c r="AF29" s="670"/>
      <c r="AG29" s="670"/>
      <c r="AH29" s="670"/>
      <c r="AI29" s="670"/>
      <c r="AJ29" s="670"/>
      <c r="AK29" s="670"/>
      <c r="AL29" s="671" t="s">
        <v>128</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304</v>
      </c>
      <c r="CE29" s="716"/>
      <c r="CF29" s="681" t="s">
        <v>70</v>
      </c>
      <c r="CG29" s="682"/>
      <c r="CH29" s="682"/>
      <c r="CI29" s="682"/>
      <c r="CJ29" s="682"/>
      <c r="CK29" s="682"/>
      <c r="CL29" s="682"/>
      <c r="CM29" s="682"/>
      <c r="CN29" s="682"/>
      <c r="CO29" s="682"/>
      <c r="CP29" s="682"/>
      <c r="CQ29" s="683"/>
      <c r="CR29" s="666">
        <v>983659</v>
      </c>
      <c r="CS29" s="706"/>
      <c r="CT29" s="706"/>
      <c r="CU29" s="706"/>
      <c r="CV29" s="706"/>
      <c r="CW29" s="706"/>
      <c r="CX29" s="706"/>
      <c r="CY29" s="707"/>
      <c r="CZ29" s="671">
        <v>11</v>
      </c>
      <c r="DA29" s="700"/>
      <c r="DB29" s="700"/>
      <c r="DC29" s="708"/>
      <c r="DD29" s="675">
        <v>933782</v>
      </c>
      <c r="DE29" s="706"/>
      <c r="DF29" s="706"/>
      <c r="DG29" s="706"/>
      <c r="DH29" s="706"/>
      <c r="DI29" s="706"/>
      <c r="DJ29" s="706"/>
      <c r="DK29" s="707"/>
      <c r="DL29" s="675">
        <v>933782</v>
      </c>
      <c r="DM29" s="706"/>
      <c r="DN29" s="706"/>
      <c r="DO29" s="706"/>
      <c r="DP29" s="706"/>
      <c r="DQ29" s="706"/>
      <c r="DR29" s="706"/>
      <c r="DS29" s="706"/>
      <c r="DT29" s="706"/>
      <c r="DU29" s="706"/>
      <c r="DV29" s="707"/>
      <c r="DW29" s="671">
        <v>16.899999999999999</v>
      </c>
      <c r="DX29" s="700"/>
      <c r="DY29" s="700"/>
      <c r="DZ29" s="700"/>
      <c r="EA29" s="700"/>
      <c r="EB29" s="700"/>
      <c r="EC29" s="701"/>
    </row>
    <row r="30" spans="2:133" ht="11.25" customHeight="1" x14ac:dyDescent="0.15">
      <c r="B30" s="663" t="s">
        <v>305</v>
      </c>
      <c r="C30" s="664"/>
      <c r="D30" s="664"/>
      <c r="E30" s="664"/>
      <c r="F30" s="664"/>
      <c r="G30" s="664"/>
      <c r="H30" s="664"/>
      <c r="I30" s="664"/>
      <c r="J30" s="664"/>
      <c r="K30" s="664"/>
      <c r="L30" s="664"/>
      <c r="M30" s="664"/>
      <c r="N30" s="664"/>
      <c r="O30" s="664"/>
      <c r="P30" s="664"/>
      <c r="Q30" s="665"/>
      <c r="R30" s="666">
        <v>169957</v>
      </c>
      <c r="S30" s="667"/>
      <c r="T30" s="667"/>
      <c r="U30" s="667"/>
      <c r="V30" s="667"/>
      <c r="W30" s="667"/>
      <c r="X30" s="667"/>
      <c r="Y30" s="668"/>
      <c r="Z30" s="669">
        <v>1.9</v>
      </c>
      <c r="AA30" s="669"/>
      <c r="AB30" s="669"/>
      <c r="AC30" s="669"/>
      <c r="AD30" s="670">
        <v>10251</v>
      </c>
      <c r="AE30" s="670"/>
      <c r="AF30" s="670"/>
      <c r="AG30" s="670"/>
      <c r="AH30" s="670"/>
      <c r="AI30" s="670"/>
      <c r="AJ30" s="670"/>
      <c r="AK30" s="670"/>
      <c r="AL30" s="671">
        <v>0.2</v>
      </c>
      <c r="AM30" s="672"/>
      <c r="AN30" s="672"/>
      <c r="AO30" s="673"/>
      <c r="AP30" s="645" t="s">
        <v>222</v>
      </c>
      <c r="AQ30" s="646"/>
      <c r="AR30" s="646"/>
      <c r="AS30" s="646"/>
      <c r="AT30" s="646"/>
      <c r="AU30" s="646"/>
      <c r="AV30" s="646"/>
      <c r="AW30" s="646"/>
      <c r="AX30" s="646"/>
      <c r="AY30" s="646"/>
      <c r="AZ30" s="646"/>
      <c r="BA30" s="646"/>
      <c r="BB30" s="646"/>
      <c r="BC30" s="646"/>
      <c r="BD30" s="646"/>
      <c r="BE30" s="646"/>
      <c r="BF30" s="647"/>
      <c r="BG30" s="645" t="s">
        <v>306</v>
      </c>
      <c r="BH30" s="713"/>
      <c r="BI30" s="713"/>
      <c r="BJ30" s="713"/>
      <c r="BK30" s="713"/>
      <c r="BL30" s="713"/>
      <c r="BM30" s="713"/>
      <c r="BN30" s="713"/>
      <c r="BO30" s="713"/>
      <c r="BP30" s="713"/>
      <c r="BQ30" s="714"/>
      <c r="BR30" s="645" t="s">
        <v>307</v>
      </c>
      <c r="BS30" s="713"/>
      <c r="BT30" s="713"/>
      <c r="BU30" s="713"/>
      <c r="BV30" s="713"/>
      <c r="BW30" s="713"/>
      <c r="BX30" s="713"/>
      <c r="BY30" s="713"/>
      <c r="BZ30" s="713"/>
      <c r="CA30" s="713"/>
      <c r="CB30" s="714"/>
      <c r="CD30" s="717"/>
      <c r="CE30" s="718"/>
      <c r="CF30" s="681" t="s">
        <v>308</v>
      </c>
      <c r="CG30" s="682"/>
      <c r="CH30" s="682"/>
      <c r="CI30" s="682"/>
      <c r="CJ30" s="682"/>
      <c r="CK30" s="682"/>
      <c r="CL30" s="682"/>
      <c r="CM30" s="682"/>
      <c r="CN30" s="682"/>
      <c r="CO30" s="682"/>
      <c r="CP30" s="682"/>
      <c r="CQ30" s="683"/>
      <c r="CR30" s="666">
        <v>933964</v>
      </c>
      <c r="CS30" s="667"/>
      <c r="CT30" s="667"/>
      <c r="CU30" s="667"/>
      <c r="CV30" s="667"/>
      <c r="CW30" s="667"/>
      <c r="CX30" s="667"/>
      <c r="CY30" s="668"/>
      <c r="CZ30" s="671">
        <v>10.5</v>
      </c>
      <c r="DA30" s="700"/>
      <c r="DB30" s="700"/>
      <c r="DC30" s="708"/>
      <c r="DD30" s="675">
        <v>887348</v>
      </c>
      <c r="DE30" s="667"/>
      <c r="DF30" s="667"/>
      <c r="DG30" s="667"/>
      <c r="DH30" s="667"/>
      <c r="DI30" s="667"/>
      <c r="DJ30" s="667"/>
      <c r="DK30" s="668"/>
      <c r="DL30" s="675">
        <v>887348</v>
      </c>
      <c r="DM30" s="667"/>
      <c r="DN30" s="667"/>
      <c r="DO30" s="667"/>
      <c r="DP30" s="667"/>
      <c r="DQ30" s="667"/>
      <c r="DR30" s="667"/>
      <c r="DS30" s="667"/>
      <c r="DT30" s="667"/>
      <c r="DU30" s="667"/>
      <c r="DV30" s="668"/>
      <c r="DW30" s="671">
        <v>16.100000000000001</v>
      </c>
      <c r="DX30" s="700"/>
      <c r="DY30" s="700"/>
      <c r="DZ30" s="700"/>
      <c r="EA30" s="700"/>
      <c r="EB30" s="700"/>
      <c r="EC30" s="701"/>
    </row>
    <row r="31" spans="2:133" ht="11.25" customHeight="1" x14ac:dyDescent="0.15">
      <c r="B31" s="663" t="s">
        <v>309</v>
      </c>
      <c r="C31" s="664"/>
      <c r="D31" s="664"/>
      <c r="E31" s="664"/>
      <c r="F31" s="664"/>
      <c r="G31" s="664"/>
      <c r="H31" s="664"/>
      <c r="I31" s="664"/>
      <c r="J31" s="664"/>
      <c r="K31" s="664"/>
      <c r="L31" s="664"/>
      <c r="M31" s="664"/>
      <c r="N31" s="664"/>
      <c r="O31" s="664"/>
      <c r="P31" s="664"/>
      <c r="Q31" s="665"/>
      <c r="R31" s="666">
        <v>6936</v>
      </c>
      <c r="S31" s="667"/>
      <c r="T31" s="667"/>
      <c r="U31" s="667"/>
      <c r="V31" s="667"/>
      <c r="W31" s="667"/>
      <c r="X31" s="667"/>
      <c r="Y31" s="668"/>
      <c r="Z31" s="669">
        <v>0.1</v>
      </c>
      <c r="AA31" s="669"/>
      <c r="AB31" s="669"/>
      <c r="AC31" s="669"/>
      <c r="AD31" s="670">
        <v>82</v>
      </c>
      <c r="AE31" s="670"/>
      <c r="AF31" s="670"/>
      <c r="AG31" s="670"/>
      <c r="AH31" s="670"/>
      <c r="AI31" s="670"/>
      <c r="AJ31" s="670"/>
      <c r="AK31" s="670"/>
      <c r="AL31" s="671">
        <v>0</v>
      </c>
      <c r="AM31" s="672"/>
      <c r="AN31" s="672"/>
      <c r="AO31" s="673"/>
      <c r="AP31" s="726" t="s">
        <v>310</v>
      </c>
      <c r="AQ31" s="727"/>
      <c r="AR31" s="727"/>
      <c r="AS31" s="727"/>
      <c r="AT31" s="732" t="s">
        <v>311</v>
      </c>
      <c r="AU31" s="366"/>
      <c r="AV31" s="366"/>
      <c r="AW31" s="366"/>
      <c r="AX31" s="652" t="s">
        <v>188</v>
      </c>
      <c r="AY31" s="653"/>
      <c r="AZ31" s="653"/>
      <c r="BA31" s="653"/>
      <c r="BB31" s="653"/>
      <c r="BC31" s="653"/>
      <c r="BD31" s="653"/>
      <c r="BE31" s="653"/>
      <c r="BF31" s="654"/>
      <c r="BG31" s="725">
        <v>99.2</v>
      </c>
      <c r="BH31" s="721"/>
      <c r="BI31" s="721"/>
      <c r="BJ31" s="721"/>
      <c r="BK31" s="721"/>
      <c r="BL31" s="721"/>
      <c r="BM31" s="661">
        <v>96.1</v>
      </c>
      <c r="BN31" s="721"/>
      <c r="BO31" s="721"/>
      <c r="BP31" s="721"/>
      <c r="BQ31" s="722"/>
      <c r="BR31" s="725">
        <v>98.5</v>
      </c>
      <c r="BS31" s="721"/>
      <c r="BT31" s="721"/>
      <c r="BU31" s="721"/>
      <c r="BV31" s="721"/>
      <c r="BW31" s="721"/>
      <c r="BX31" s="661">
        <v>94.9</v>
      </c>
      <c r="BY31" s="721"/>
      <c r="BZ31" s="721"/>
      <c r="CA31" s="721"/>
      <c r="CB31" s="722"/>
      <c r="CD31" s="717"/>
      <c r="CE31" s="718"/>
      <c r="CF31" s="681" t="s">
        <v>312</v>
      </c>
      <c r="CG31" s="682"/>
      <c r="CH31" s="682"/>
      <c r="CI31" s="682"/>
      <c r="CJ31" s="682"/>
      <c r="CK31" s="682"/>
      <c r="CL31" s="682"/>
      <c r="CM31" s="682"/>
      <c r="CN31" s="682"/>
      <c r="CO31" s="682"/>
      <c r="CP31" s="682"/>
      <c r="CQ31" s="683"/>
      <c r="CR31" s="666">
        <v>49695</v>
      </c>
      <c r="CS31" s="706"/>
      <c r="CT31" s="706"/>
      <c r="CU31" s="706"/>
      <c r="CV31" s="706"/>
      <c r="CW31" s="706"/>
      <c r="CX31" s="706"/>
      <c r="CY31" s="707"/>
      <c r="CZ31" s="671">
        <v>0.6</v>
      </c>
      <c r="DA31" s="700"/>
      <c r="DB31" s="700"/>
      <c r="DC31" s="708"/>
      <c r="DD31" s="675">
        <v>46434</v>
      </c>
      <c r="DE31" s="706"/>
      <c r="DF31" s="706"/>
      <c r="DG31" s="706"/>
      <c r="DH31" s="706"/>
      <c r="DI31" s="706"/>
      <c r="DJ31" s="706"/>
      <c r="DK31" s="707"/>
      <c r="DL31" s="675">
        <v>46434</v>
      </c>
      <c r="DM31" s="706"/>
      <c r="DN31" s="706"/>
      <c r="DO31" s="706"/>
      <c r="DP31" s="706"/>
      <c r="DQ31" s="706"/>
      <c r="DR31" s="706"/>
      <c r="DS31" s="706"/>
      <c r="DT31" s="706"/>
      <c r="DU31" s="706"/>
      <c r="DV31" s="707"/>
      <c r="DW31" s="671">
        <v>0.8</v>
      </c>
      <c r="DX31" s="700"/>
      <c r="DY31" s="700"/>
      <c r="DZ31" s="700"/>
      <c r="EA31" s="700"/>
      <c r="EB31" s="700"/>
      <c r="EC31" s="701"/>
    </row>
    <row r="32" spans="2:133" ht="11.25" customHeight="1" x14ac:dyDescent="0.15">
      <c r="B32" s="663" t="s">
        <v>313</v>
      </c>
      <c r="C32" s="664"/>
      <c r="D32" s="664"/>
      <c r="E32" s="664"/>
      <c r="F32" s="664"/>
      <c r="G32" s="664"/>
      <c r="H32" s="664"/>
      <c r="I32" s="664"/>
      <c r="J32" s="664"/>
      <c r="K32" s="664"/>
      <c r="L32" s="664"/>
      <c r="M32" s="664"/>
      <c r="N32" s="664"/>
      <c r="O32" s="664"/>
      <c r="P32" s="664"/>
      <c r="Q32" s="665"/>
      <c r="R32" s="666">
        <v>1021951</v>
      </c>
      <c r="S32" s="667"/>
      <c r="T32" s="667"/>
      <c r="U32" s="667"/>
      <c r="V32" s="667"/>
      <c r="W32" s="667"/>
      <c r="X32" s="667"/>
      <c r="Y32" s="668"/>
      <c r="Z32" s="669">
        <v>11.2</v>
      </c>
      <c r="AA32" s="669"/>
      <c r="AB32" s="669"/>
      <c r="AC32" s="669"/>
      <c r="AD32" s="670" t="s">
        <v>128</v>
      </c>
      <c r="AE32" s="670"/>
      <c r="AF32" s="670"/>
      <c r="AG32" s="670"/>
      <c r="AH32" s="670"/>
      <c r="AI32" s="670"/>
      <c r="AJ32" s="670"/>
      <c r="AK32" s="670"/>
      <c r="AL32" s="671" t="s">
        <v>128</v>
      </c>
      <c r="AM32" s="672"/>
      <c r="AN32" s="672"/>
      <c r="AO32" s="673"/>
      <c r="AP32" s="728"/>
      <c r="AQ32" s="729"/>
      <c r="AR32" s="729"/>
      <c r="AS32" s="729"/>
      <c r="AT32" s="733"/>
      <c r="AU32" s="362" t="s">
        <v>314</v>
      </c>
      <c r="AV32" s="362"/>
      <c r="AW32" s="362"/>
      <c r="AX32" s="663" t="s">
        <v>315</v>
      </c>
      <c r="AY32" s="664"/>
      <c r="AZ32" s="664"/>
      <c r="BA32" s="664"/>
      <c r="BB32" s="664"/>
      <c r="BC32" s="664"/>
      <c r="BD32" s="664"/>
      <c r="BE32" s="664"/>
      <c r="BF32" s="665"/>
      <c r="BG32" s="735">
        <v>99.4</v>
      </c>
      <c r="BH32" s="706"/>
      <c r="BI32" s="706"/>
      <c r="BJ32" s="706"/>
      <c r="BK32" s="706"/>
      <c r="BL32" s="706"/>
      <c r="BM32" s="672">
        <v>96.4</v>
      </c>
      <c r="BN32" s="723"/>
      <c r="BO32" s="723"/>
      <c r="BP32" s="723"/>
      <c r="BQ32" s="724"/>
      <c r="BR32" s="735">
        <v>98</v>
      </c>
      <c r="BS32" s="706"/>
      <c r="BT32" s="706"/>
      <c r="BU32" s="706"/>
      <c r="BV32" s="706"/>
      <c r="BW32" s="706"/>
      <c r="BX32" s="672">
        <v>94.5</v>
      </c>
      <c r="BY32" s="723"/>
      <c r="BZ32" s="723"/>
      <c r="CA32" s="723"/>
      <c r="CB32" s="724"/>
      <c r="CD32" s="719"/>
      <c r="CE32" s="720"/>
      <c r="CF32" s="681" t="s">
        <v>316</v>
      </c>
      <c r="CG32" s="682"/>
      <c r="CH32" s="682"/>
      <c r="CI32" s="682"/>
      <c r="CJ32" s="682"/>
      <c r="CK32" s="682"/>
      <c r="CL32" s="682"/>
      <c r="CM32" s="682"/>
      <c r="CN32" s="682"/>
      <c r="CO32" s="682"/>
      <c r="CP32" s="682"/>
      <c r="CQ32" s="683"/>
      <c r="CR32" s="666">
        <v>224</v>
      </c>
      <c r="CS32" s="667"/>
      <c r="CT32" s="667"/>
      <c r="CU32" s="667"/>
      <c r="CV32" s="667"/>
      <c r="CW32" s="667"/>
      <c r="CX32" s="667"/>
      <c r="CY32" s="668"/>
      <c r="CZ32" s="671">
        <v>0</v>
      </c>
      <c r="DA32" s="700"/>
      <c r="DB32" s="700"/>
      <c r="DC32" s="708"/>
      <c r="DD32" s="675">
        <v>224</v>
      </c>
      <c r="DE32" s="667"/>
      <c r="DF32" s="667"/>
      <c r="DG32" s="667"/>
      <c r="DH32" s="667"/>
      <c r="DI32" s="667"/>
      <c r="DJ32" s="667"/>
      <c r="DK32" s="668"/>
      <c r="DL32" s="675">
        <v>224</v>
      </c>
      <c r="DM32" s="667"/>
      <c r="DN32" s="667"/>
      <c r="DO32" s="667"/>
      <c r="DP32" s="667"/>
      <c r="DQ32" s="667"/>
      <c r="DR32" s="667"/>
      <c r="DS32" s="667"/>
      <c r="DT32" s="667"/>
      <c r="DU32" s="667"/>
      <c r="DV32" s="668"/>
      <c r="DW32" s="671">
        <v>0</v>
      </c>
      <c r="DX32" s="700"/>
      <c r="DY32" s="700"/>
      <c r="DZ32" s="700"/>
      <c r="EA32" s="700"/>
      <c r="EB32" s="700"/>
      <c r="EC32" s="701"/>
    </row>
    <row r="33" spans="2:133" ht="11.25" customHeight="1" x14ac:dyDescent="0.15">
      <c r="B33" s="702" t="s">
        <v>317</v>
      </c>
      <c r="C33" s="703"/>
      <c r="D33" s="703"/>
      <c r="E33" s="703"/>
      <c r="F33" s="703"/>
      <c r="G33" s="703"/>
      <c r="H33" s="703"/>
      <c r="I33" s="703"/>
      <c r="J33" s="703"/>
      <c r="K33" s="703"/>
      <c r="L33" s="703"/>
      <c r="M33" s="703"/>
      <c r="N33" s="703"/>
      <c r="O33" s="703"/>
      <c r="P33" s="703"/>
      <c r="Q33" s="704"/>
      <c r="R33" s="666" t="s">
        <v>128</v>
      </c>
      <c r="S33" s="667"/>
      <c r="T33" s="667"/>
      <c r="U33" s="667"/>
      <c r="V33" s="667"/>
      <c r="W33" s="667"/>
      <c r="X33" s="667"/>
      <c r="Y33" s="668"/>
      <c r="Z33" s="669" t="s">
        <v>128</v>
      </c>
      <c r="AA33" s="669"/>
      <c r="AB33" s="669"/>
      <c r="AC33" s="669"/>
      <c r="AD33" s="670" t="s">
        <v>128</v>
      </c>
      <c r="AE33" s="670"/>
      <c r="AF33" s="670"/>
      <c r="AG33" s="670"/>
      <c r="AH33" s="670"/>
      <c r="AI33" s="670"/>
      <c r="AJ33" s="670"/>
      <c r="AK33" s="670"/>
      <c r="AL33" s="671" t="s">
        <v>128</v>
      </c>
      <c r="AM33" s="672"/>
      <c r="AN33" s="672"/>
      <c r="AO33" s="673"/>
      <c r="AP33" s="730"/>
      <c r="AQ33" s="731"/>
      <c r="AR33" s="731"/>
      <c r="AS33" s="731"/>
      <c r="AT33" s="734"/>
      <c r="AU33" s="360"/>
      <c r="AV33" s="360"/>
      <c r="AW33" s="360"/>
      <c r="AX33" s="710" t="s">
        <v>318</v>
      </c>
      <c r="AY33" s="711"/>
      <c r="AZ33" s="711"/>
      <c r="BA33" s="711"/>
      <c r="BB33" s="711"/>
      <c r="BC33" s="711"/>
      <c r="BD33" s="711"/>
      <c r="BE33" s="711"/>
      <c r="BF33" s="712"/>
      <c r="BG33" s="736">
        <v>99.1</v>
      </c>
      <c r="BH33" s="737"/>
      <c r="BI33" s="737"/>
      <c r="BJ33" s="737"/>
      <c r="BK33" s="737"/>
      <c r="BL33" s="737"/>
      <c r="BM33" s="738">
        <v>95.9</v>
      </c>
      <c r="BN33" s="737"/>
      <c r="BO33" s="737"/>
      <c r="BP33" s="737"/>
      <c r="BQ33" s="739"/>
      <c r="BR33" s="736">
        <v>98.6</v>
      </c>
      <c r="BS33" s="737"/>
      <c r="BT33" s="737"/>
      <c r="BU33" s="737"/>
      <c r="BV33" s="737"/>
      <c r="BW33" s="737"/>
      <c r="BX33" s="738">
        <v>95</v>
      </c>
      <c r="BY33" s="737"/>
      <c r="BZ33" s="737"/>
      <c r="CA33" s="737"/>
      <c r="CB33" s="739"/>
      <c r="CD33" s="681" t="s">
        <v>319</v>
      </c>
      <c r="CE33" s="682"/>
      <c r="CF33" s="682"/>
      <c r="CG33" s="682"/>
      <c r="CH33" s="682"/>
      <c r="CI33" s="682"/>
      <c r="CJ33" s="682"/>
      <c r="CK33" s="682"/>
      <c r="CL33" s="682"/>
      <c r="CM33" s="682"/>
      <c r="CN33" s="682"/>
      <c r="CO33" s="682"/>
      <c r="CP33" s="682"/>
      <c r="CQ33" s="683"/>
      <c r="CR33" s="666">
        <v>4854253</v>
      </c>
      <c r="CS33" s="706"/>
      <c r="CT33" s="706"/>
      <c r="CU33" s="706"/>
      <c r="CV33" s="706"/>
      <c r="CW33" s="706"/>
      <c r="CX33" s="706"/>
      <c r="CY33" s="707"/>
      <c r="CZ33" s="671">
        <v>54.5</v>
      </c>
      <c r="DA33" s="700"/>
      <c r="DB33" s="700"/>
      <c r="DC33" s="708"/>
      <c r="DD33" s="675">
        <v>3876061</v>
      </c>
      <c r="DE33" s="706"/>
      <c r="DF33" s="706"/>
      <c r="DG33" s="706"/>
      <c r="DH33" s="706"/>
      <c r="DI33" s="706"/>
      <c r="DJ33" s="706"/>
      <c r="DK33" s="707"/>
      <c r="DL33" s="675">
        <v>2354446</v>
      </c>
      <c r="DM33" s="706"/>
      <c r="DN33" s="706"/>
      <c r="DO33" s="706"/>
      <c r="DP33" s="706"/>
      <c r="DQ33" s="706"/>
      <c r="DR33" s="706"/>
      <c r="DS33" s="706"/>
      <c r="DT33" s="706"/>
      <c r="DU33" s="706"/>
      <c r="DV33" s="707"/>
      <c r="DW33" s="671">
        <v>42.7</v>
      </c>
      <c r="DX33" s="700"/>
      <c r="DY33" s="700"/>
      <c r="DZ33" s="700"/>
      <c r="EA33" s="700"/>
      <c r="EB33" s="700"/>
      <c r="EC33" s="701"/>
    </row>
    <row r="34" spans="2:133" ht="11.25" customHeight="1" x14ac:dyDescent="0.15">
      <c r="B34" s="663" t="s">
        <v>320</v>
      </c>
      <c r="C34" s="664"/>
      <c r="D34" s="664"/>
      <c r="E34" s="664"/>
      <c r="F34" s="664"/>
      <c r="G34" s="664"/>
      <c r="H34" s="664"/>
      <c r="I34" s="664"/>
      <c r="J34" s="664"/>
      <c r="K34" s="664"/>
      <c r="L34" s="664"/>
      <c r="M34" s="664"/>
      <c r="N34" s="664"/>
      <c r="O34" s="664"/>
      <c r="P34" s="664"/>
      <c r="Q34" s="665"/>
      <c r="R34" s="666">
        <v>601053</v>
      </c>
      <c r="S34" s="667"/>
      <c r="T34" s="667"/>
      <c r="U34" s="667"/>
      <c r="V34" s="667"/>
      <c r="W34" s="667"/>
      <c r="X34" s="667"/>
      <c r="Y34" s="668"/>
      <c r="Z34" s="669">
        <v>6.6</v>
      </c>
      <c r="AA34" s="669"/>
      <c r="AB34" s="669"/>
      <c r="AC34" s="669"/>
      <c r="AD34" s="670" t="s">
        <v>128</v>
      </c>
      <c r="AE34" s="670"/>
      <c r="AF34" s="670"/>
      <c r="AG34" s="670"/>
      <c r="AH34" s="670"/>
      <c r="AI34" s="670"/>
      <c r="AJ34" s="670"/>
      <c r="AK34" s="670"/>
      <c r="AL34" s="671" t="s">
        <v>128</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321</v>
      </c>
      <c r="CE34" s="682"/>
      <c r="CF34" s="682"/>
      <c r="CG34" s="682"/>
      <c r="CH34" s="682"/>
      <c r="CI34" s="682"/>
      <c r="CJ34" s="682"/>
      <c r="CK34" s="682"/>
      <c r="CL34" s="682"/>
      <c r="CM34" s="682"/>
      <c r="CN34" s="682"/>
      <c r="CO34" s="682"/>
      <c r="CP34" s="682"/>
      <c r="CQ34" s="683"/>
      <c r="CR34" s="666">
        <v>1487021</v>
      </c>
      <c r="CS34" s="667"/>
      <c r="CT34" s="667"/>
      <c r="CU34" s="667"/>
      <c r="CV34" s="667"/>
      <c r="CW34" s="667"/>
      <c r="CX34" s="667"/>
      <c r="CY34" s="668"/>
      <c r="CZ34" s="671">
        <v>16.7</v>
      </c>
      <c r="DA34" s="700"/>
      <c r="DB34" s="700"/>
      <c r="DC34" s="708"/>
      <c r="DD34" s="675">
        <v>991159</v>
      </c>
      <c r="DE34" s="667"/>
      <c r="DF34" s="667"/>
      <c r="DG34" s="667"/>
      <c r="DH34" s="667"/>
      <c r="DI34" s="667"/>
      <c r="DJ34" s="667"/>
      <c r="DK34" s="668"/>
      <c r="DL34" s="675">
        <v>727544</v>
      </c>
      <c r="DM34" s="667"/>
      <c r="DN34" s="667"/>
      <c r="DO34" s="667"/>
      <c r="DP34" s="667"/>
      <c r="DQ34" s="667"/>
      <c r="DR34" s="667"/>
      <c r="DS34" s="667"/>
      <c r="DT34" s="667"/>
      <c r="DU34" s="667"/>
      <c r="DV34" s="668"/>
      <c r="DW34" s="671">
        <v>13.2</v>
      </c>
      <c r="DX34" s="700"/>
      <c r="DY34" s="700"/>
      <c r="DZ34" s="700"/>
      <c r="EA34" s="700"/>
      <c r="EB34" s="700"/>
      <c r="EC34" s="701"/>
    </row>
    <row r="35" spans="2:133" ht="11.25" customHeight="1" x14ac:dyDescent="0.15">
      <c r="B35" s="663" t="s">
        <v>322</v>
      </c>
      <c r="C35" s="664"/>
      <c r="D35" s="664"/>
      <c r="E35" s="664"/>
      <c r="F35" s="664"/>
      <c r="G35" s="664"/>
      <c r="H35" s="664"/>
      <c r="I35" s="664"/>
      <c r="J35" s="664"/>
      <c r="K35" s="664"/>
      <c r="L35" s="664"/>
      <c r="M35" s="664"/>
      <c r="N35" s="664"/>
      <c r="O35" s="664"/>
      <c r="P35" s="664"/>
      <c r="Q35" s="665"/>
      <c r="R35" s="666">
        <v>33525</v>
      </c>
      <c r="S35" s="667"/>
      <c r="T35" s="667"/>
      <c r="U35" s="667"/>
      <c r="V35" s="667"/>
      <c r="W35" s="667"/>
      <c r="X35" s="667"/>
      <c r="Y35" s="668"/>
      <c r="Z35" s="669">
        <v>0.4</v>
      </c>
      <c r="AA35" s="669"/>
      <c r="AB35" s="669"/>
      <c r="AC35" s="669"/>
      <c r="AD35" s="670">
        <v>7787</v>
      </c>
      <c r="AE35" s="670"/>
      <c r="AF35" s="670"/>
      <c r="AG35" s="670"/>
      <c r="AH35" s="670"/>
      <c r="AI35" s="670"/>
      <c r="AJ35" s="670"/>
      <c r="AK35" s="670"/>
      <c r="AL35" s="671">
        <v>0.1</v>
      </c>
      <c r="AM35" s="672"/>
      <c r="AN35" s="672"/>
      <c r="AO35" s="673"/>
      <c r="AP35" s="218"/>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325</v>
      </c>
      <c r="CE35" s="682"/>
      <c r="CF35" s="682"/>
      <c r="CG35" s="682"/>
      <c r="CH35" s="682"/>
      <c r="CI35" s="682"/>
      <c r="CJ35" s="682"/>
      <c r="CK35" s="682"/>
      <c r="CL35" s="682"/>
      <c r="CM35" s="682"/>
      <c r="CN35" s="682"/>
      <c r="CO35" s="682"/>
      <c r="CP35" s="682"/>
      <c r="CQ35" s="683"/>
      <c r="CR35" s="666">
        <v>6313</v>
      </c>
      <c r="CS35" s="706"/>
      <c r="CT35" s="706"/>
      <c r="CU35" s="706"/>
      <c r="CV35" s="706"/>
      <c r="CW35" s="706"/>
      <c r="CX35" s="706"/>
      <c r="CY35" s="707"/>
      <c r="CZ35" s="671">
        <v>0.1</v>
      </c>
      <c r="DA35" s="700"/>
      <c r="DB35" s="700"/>
      <c r="DC35" s="708"/>
      <c r="DD35" s="675">
        <v>186</v>
      </c>
      <c r="DE35" s="706"/>
      <c r="DF35" s="706"/>
      <c r="DG35" s="706"/>
      <c r="DH35" s="706"/>
      <c r="DI35" s="706"/>
      <c r="DJ35" s="706"/>
      <c r="DK35" s="707"/>
      <c r="DL35" s="675">
        <v>186</v>
      </c>
      <c r="DM35" s="706"/>
      <c r="DN35" s="706"/>
      <c r="DO35" s="706"/>
      <c r="DP35" s="706"/>
      <c r="DQ35" s="706"/>
      <c r="DR35" s="706"/>
      <c r="DS35" s="706"/>
      <c r="DT35" s="706"/>
      <c r="DU35" s="706"/>
      <c r="DV35" s="707"/>
      <c r="DW35" s="671">
        <v>0</v>
      </c>
      <c r="DX35" s="700"/>
      <c r="DY35" s="700"/>
      <c r="DZ35" s="700"/>
      <c r="EA35" s="700"/>
      <c r="EB35" s="700"/>
      <c r="EC35" s="701"/>
    </row>
    <row r="36" spans="2:133" ht="11.25" customHeight="1" x14ac:dyDescent="0.15">
      <c r="B36" s="663" t="s">
        <v>326</v>
      </c>
      <c r="C36" s="664"/>
      <c r="D36" s="664"/>
      <c r="E36" s="664"/>
      <c r="F36" s="664"/>
      <c r="G36" s="664"/>
      <c r="H36" s="664"/>
      <c r="I36" s="664"/>
      <c r="J36" s="664"/>
      <c r="K36" s="664"/>
      <c r="L36" s="664"/>
      <c r="M36" s="664"/>
      <c r="N36" s="664"/>
      <c r="O36" s="664"/>
      <c r="P36" s="664"/>
      <c r="Q36" s="665"/>
      <c r="R36" s="666">
        <v>55786</v>
      </c>
      <c r="S36" s="667"/>
      <c r="T36" s="667"/>
      <c r="U36" s="667"/>
      <c r="V36" s="667"/>
      <c r="W36" s="667"/>
      <c r="X36" s="667"/>
      <c r="Y36" s="668"/>
      <c r="Z36" s="669">
        <v>0.6</v>
      </c>
      <c r="AA36" s="669"/>
      <c r="AB36" s="669"/>
      <c r="AC36" s="669"/>
      <c r="AD36" s="670" t="s">
        <v>128</v>
      </c>
      <c r="AE36" s="670"/>
      <c r="AF36" s="670"/>
      <c r="AG36" s="670"/>
      <c r="AH36" s="670"/>
      <c r="AI36" s="670"/>
      <c r="AJ36" s="670"/>
      <c r="AK36" s="670"/>
      <c r="AL36" s="671" t="s">
        <v>128</v>
      </c>
      <c r="AM36" s="672"/>
      <c r="AN36" s="672"/>
      <c r="AO36" s="673"/>
      <c r="AP36" s="218"/>
      <c r="AQ36" s="740" t="s">
        <v>327</v>
      </c>
      <c r="AR36" s="741"/>
      <c r="AS36" s="741"/>
      <c r="AT36" s="741"/>
      <c r="AU36" s="741"/>
      <c r="AV36" s="741"/>
      <c r="AW36" s="741"/>
      <c r="AX36" s="741"/>
      <c r="AY36" s="742"/>
      <c r="AZ36" s="655">
        <v>1501532</v>
      </c>
      <c r="BA36" s="656"/>
      <c r="BB36" s="656"/>
      <c r="BC36" s="656"/>
      <c r="BD36" s="656"/>
      <c r="BE36" s="656"/>
      <c r="BF36" s="743"/>
      <c r="BG36" s="677" t="s">
        <v>328</v>
      </c>
      <c r="BH36" s="678"/>
      <c r="BI36" s="678"/>
      <c r="BJ36" s="678"/>
      <c r="BK36" s="678"/>
      <c r="BL36" s="678"/>
      <c r="BM36" s="678"/>
      <c r="BN36" s="678"/>
      <c r="BO36" s="678"/>
      <c r="BP36" s="678"/>
      <c r="BQ36" s="678"/>
      <c r="BR36" s="678"/>
      <c r="BS36" s="678"/>
      <c r="BT36" s="678"/>
      <c r="BU36" s="679"/>
      <c r="BV36" s="655">
        <v>14717</v>
      </c>
      <c r="BW36" s="656"/>
      <c r="BX36" s="656"/>
      <c r="BY36" s="656"/>
      <c r="BZ36" s="656"/>
      <c r="CA36" s="656"/>
      <c r="CB36" s="743"/>
      <c r="CD36" s="681" t="s">
        <v>329</v>
      </c>
      <c r="CE36" s="682"/>
      <c r="CF36" s="682"/>
      <c r="CG36" s="682"/>
      <c r="CH36" s="682"/>
      <c r="CI36" s="682"/>
      <c r="CJ36" s="682"/>
      <c r="CK36" s="682"/>
      <c r="CL36" s="682"/>
      <c r="CM36" s="682"/>
      <c r="CN36" s="682"/>
      <c r="CO36" s="682"/>
      <c r="CP36" s="682"/>
      <c r="CQ36" s="683"/>
      <c r="CR36" s="666">
        <v>1861551</v>
      </c>
      <c r="CS36" s="667"/>
      <c r="CT36" s="667"/>
      <c r="CU36" s="667"/>
      <c r="CV36" s="667"/>
      <c r="CW36" s="667"/>
      <c r="CX36" s="667"/>
      <c r="CY36" s="668"/>
      <c r="CZ36" s="671">
        <v>20.9</v>
      </c>
      <c r="DA36" s="700"/>
      <c r="DB36" s="700"/>
      <c r="DC36" s="708"/>
      <c r="DD36" s="675">
        <v>1616712</v>
      </c>
      <c r="DE36" s="667"/>
      <c r="DF36" s="667"/>
      <c r="DG36" s="667"/>
      <c r="DH36" s="667"/>
      <c r="DI36" s="667"/>
      <c r="DJ36" s="667"/>
      <c r="DK36" s="668"/>
      <c r="DL36" s="675">
        <v>1188372</v>
      </c>
      <c r="DM36" s="667"/>
      <c r="DN36" s="667"/>
      <c r="DO36" s="667"/>
      <c r="DP36" s="667"/>
      <c r="DQ36" s="667"/>
      <c r="DR36" s="667"/>
      <c r="DS36" s="667"/>
      <c r="DT36" s="667"/>
      <c r="DU36" s="667"/>
      <c r="DV36" s="668"/>
      <c r="DW36" s="671">
        <v>21.6</v>
      </c>
      <c r="DX36" s="700"/>
      <c r="DY36" s="700"/>
      <c r="DZ36" s="700"/>
      <c r="EA36" s="700"/>
      <c r="EB36" s="700"/>
      <c r="EC36" s="701"/>
    </row>
    <row r="37" spans="2:133" ht="11.25" customHeight="1" x14ac:dyDescent="0.15">
      <c r="B37" s="663" t="s">
        <v>330</v>
      </c>
      <c r="C37" s="664"/>
      <c r="D37" s="664"/>
      <c r="E37" s="664"/>
      <c r="F37" s="664"/>
      <c r="G37" s="664"/>
      <c r="H37" s="664"/>
      <c r="I37" s="664"/>
      <c r="J37" s="664"/>
      <c r="K37" s="664"/>
      <c r="L37" s="664"/>
      <c r="M37" s="664"/>
      <c r="N37" s="664"/>
      <c r="O37" s="664"/>
      <c r="P37" s="664"/>
      <c r="Q37" s="665"/>
      <c r="R37" s="666">
        <v>81223</v>
      </c>
      <c r="S37" s="667"/>
      <c r="T37" s="667"/>
      <c r="U37" s="667"/>
      <c r="V37" s="667"/>
      <c r="W37" s="667"/>
      <c r="X37" s="667"/>
      <c r="Y37" s="668"/>
      <c r="Z37" s="669">
        <v>0.9</v>
      </c>
      <c r="AA37" s="669"/>
      <c r="AB37" s="669"/>
      <c r="AC37" s="669"/>
      <c r="AD37" s="670" t="s">
        <v>128</v>
      </c>
      <c r="AE37" s="670"/>
      <c r="AF37" s="670"/>
      <c r="AG37" s="670"/>
      <c r="AH37" s="670"/>
      <c r="AI37" s="670"/>
      <c r="AJ37" s="670"/>
      <c r="AK37" s="670"/>
      <c r="AL37" s="671" t="s">
        <v>128</v>
      </c>
      <c r="AM37" s="672"/>
      <c r="AN37" s="672"/>
      <c r="AO37" s="673"/>
      <c r="AQ37" s="744" t="s">
        <v>331</v>
      </c>
      <c r="AR37" s="745"/>
      <c r="AS37" s="745"/>
      <c r="AT37" s="745"/>
      <c r="AU37" s="745"/>
      <c r="AV37" s="745"/>
      <c r="AW37" s="745"/>
      <c r="AX37" s="745"/>
      <c r="AY37" s="746"/>
      <c r="AZ37" s="666">
        <v>550120</v>
      </c>
      <c r="BA37" s="667"/>
      <c r="BB37" s="667"/>
      <c r="BC37" s="667"/>
      <c r="BD37" s="706"/>
      <c r="BE37" s="706"/>
      <c r="BF37" s="724"/>
      <c r="BG37" s="681" t="s">
        <v>332</v>
      </c>
      <c r="BH37" s="682"/>
      <c r="BI37" s="682"/>
      <c r="BJ37" s="682"/>
      <c r="BK37" s="682"/>
      <c r="BL37" s="682"/>
      <c r="BM37" s="682"/>
      <c r="BN37" s="682"/>
      <c r="BO37" s="682"/>
      <c r="BP37" s="682"/>
      <c r="BQ37" s="682"/>
      <c r="BR37" s="682"/>
      <c r="BS37" s="682"/>
      <c r="BT37" s="682"/>
      <c r="BU37" s="683"/>
      <c r="BV37" s="666">
        <v>11079</v>
      </c>
      <c r="BW37" s="667"/>
      <c r="BX37" s="667"/>
      <c r="BY37" s="667"/>
      <c r="BZ37" s="667"/>
      <c r="CA37" s="667"/>
      <c r="CB37" s="676"/>
      <c r="CD37" s="681" t="s">
        <v>333</v>
      </c>
      <c r="CE37" s="682"/>
      <c r="CF37" s="682"/>
      <c r="CG37" s="682"/>
      <c r="CH37" s="682"/>
      <c r="CI37" s="682"/>
      <c r="CJ37" s="682"/>
      <c r="CK37" s="682"/>
      <c r="CL37" s="682"/>
      <c r="CM37" s="682"/>
      <c r="CN37" s="682"/>
      <c r="CO37" s="682"/>
      <c r="CP37" s="682"/>
      <c r="CQ37" s="683"/>
      <c r="CR37" s="666">
        <v>306372</v>
      </c>
      <c r="CS37" s="706"/>
      <c r="CT37" s="706"/>
      <c r="CU37" s="706"/>
      <c r="CV37" s="706"/>
      <c r="CW37" s="706"/>
      <c r="CX37" s="706"/>
      <c r="CY37" s="707"/>
      <c r="CZ37" s="671">
        <v>3.4</v>
      </c>
      <c r="DA37" s="700"/>
      <c r="DB37" s="700"/>
      <c r="DC37" s="708"/>
      <c r="DD37" s="675">
        <v>306372</v>
      </c>
      <c r="DE37" s="706"/>
      <c r="DF37" s="706"/>
      <c r="DG37" s="706"/>
      <c r="DH37" s="706"/>
      <c r="DI37" s="706"/>
      <c r="DJ37" s="706"/>
      <c r="DK37" s="707"/>
      <c r="DL37" s="675">
        <v>289177</v>
      </c>
      <c r="DM37" s="706"/>
      <c r="DN37" s="706"/>
      <c r="DO37" s="706"/>
      <c r="DP37" s="706"/>
      <c r="DQ37" s="706"/>
      <c r="DR37" s="706"/>
      <c r="DS37" s="706"/>
      <c r="DT37" s="706"/>
      <c r="DU37" s="706"/>
      <c r="DV37" s="707"/>
      <c r="DW37" s="671">
        <v>5.2</v>
      </c>
      <c r="DX37" s="700"/>
      <c r="DY37" s="700"/>
      <c r="DZ37" s="700"/>
      <c r="EA37" s="700"/>
      <c r="EB37" s="700"/>
      <c r="EC37" s="701"/>
    </row>
    <row r="38" spans="2:133" ht="11.25" customHeight="1" x14ac:dyDescent="0.15">
      <c r="B38" s="663" t="s">
        <v>334</v>
      </c>
      <c r="C38" s="664"/>
      <c r="D38" s="664"/>
      <c r="E38" s="664"/>
      <c r="F38" s="664"/>
      <c r="G38" s="664"/>
      <c r="H38" s="664"/>
      <c r="I38" s="664"/>
      <c r="J38" s="664"/>
      <c r="K38" s="664"/>
      <c r="L38" s="664"/>
      <c r="M38" s="664"/>
      <c r="N38" s="664"/>
      <c r="O38" s="664"/>
      <c r="P38" s="664"/>
      <c r="Q38" s="665"/>
      <c r="R38" s="666">
        <v>292809</v>
      </c>
      <c r="S38" s="667"/>
      <c r="T38" s="667"/>
      <c r="U38" s="667"/>
      <c r="V38" s="667"/>
      <c r="W38" s="667"/>
      <c r="X38" s="667"/>
      <c r="Y38" s="668"/>
      <c r="Z38" s="669">
        <v>3.2</v>
      </c>
      <c r="AA38" s="669"/>
      <c r="AB38" s="669"/>
      <c r="AC38" s="669"/>
      <c r="AD38" s="670" t="s">
        <v>128</v>
      </c>
      <c r="AE38" s="670"/>
      <c r="AF38" s="670"/>
      <c r="AG38" s="670"/>
      <c r="AH38" s="670"/>
      <c r="AI38" s="670"/>
      <c r="AJ38" s="670"/>
      <c r="AK38" s="670"/>
      <c r="AL38" s="671" t="s">
        <v>128</v>
      </c>
      <c r="AM38" s="672"/>
      <c r="AN38" s="672"/>
      <c r="AO38" s="673"/>
      <c r="AQ38" s="744" t="s">
        <v>335</v>
      </c>
      <c r="AR38" s="745"/>
      <c r="AS38" s="745"/>
      <c r="AT38" s="745"/>
      <c r="AU38" s="745"/>
      <c r="AV38" s="745"/>
      <c r="AW38" s="745"/>
      <c r="AX38" s="745"/>
      <c r="AY38" s="746"/>
      <c r="AZ38" s="666">
        <v>339344</v>
      </c>
      <c r="BA38" s="667"/>
      <c r="BB38" s="667"/>
      <c r="BC38" s="667"/>
      <c r="BD38" s="706"/>
      <c r="BE38" s="706"/>
      <c r="BF38" s="724"/>
      <c r="BG38" s="681" t="s">
        <v>336</v>
      </c>
      <c r="BH38" s="682"/>
      <c r="BI38" s="682"/>
      <c r="BJ38" s="682"/>
      <c r="BK38" s="682"/>
      <c r="BL38" s="682"/>
      <c r="BM38" s="682"/>
      <c r="BN38" s="682"/>
      <c r="BO38" s="682"/>
      <c r="BP38" s="682"/>
      <c r="BQ38" s="682"/>
      <c r="BR38" s="682"/>
      <c r="BS38" s="682"/>
      <c r="BT38" s="682"/>
      <c r="BU38" s="683"/>
      <c r="BV38" s="666">
        <v>1464</v>
      </c>
      <c r="BW38" s="667"/>
      <c r="BX38" s="667"/>
      <c r="BY38" s="667"/>
      <c r="BZ38" s="667"/>
      <c r="CA38" s="667"/>
      <c r="CB38" s="676"/>
      <c r="CD38" s="681" t="s">
        <v>337</v>
      </c>
      <c r="CE38" s="682"/>
      <c r="CF38" s="682"/>
      <c r="CG38" s="682"/>
      <c r="CH38" s="682"/>
      <c r="CI38" s="682"/>
      <c r="CJ38" s="682"/>
      <c r="CK38" s="682"/>
      <c r="CL38" s="682"/>
      <c r="CM38" s="682"/>
      <c r="CN38" s="682"/>
      <c r="CO38" s="682"/>
      <c r="CP38" s="682"/>
      <c r="CQ38" s="683"/>
      <c r="CR38" s="666">
        <v>516363</v>
      </c>
      <c r="CS38" s="667"/>
      <c r="CT38" s="667"/>
      <c r="CU38" s="667"/>
      <c r="CV38" s="667"/>
      <c r="CW38" s="667"/>
      <c r="CX38" s="667"/>
      <c r="CY38" s="668"/>
      <c r="CZ38" s="671">
        <v>5.8</v>
      </c>
      <c r="DA38" s="700"/>
      <c r="DB38" s="700"/>
      <c r="DC38" s="708"/>
      <c r="DD38" s="675">
        <v>438344</v>
      </c>
      <c r="DE38" s="667"/>
      <c r="DF38" s="667"/>
      <c r="DG38" s="667"/>
      <c r="DH38" s="667"/>
      <c r="DI38" s="667"/>
      <c r="DJ38" s="667"/>
      <c r="DK38" s="668"/>
      <c r="DL38" s="675">
        <v>438344</v>
      </c>
      <c r="DM38" s="667"/>
      <c r="DN38" s="667"/>
      <c r="DO38" s="667"/>
      <c r="DP38" s="667"/>
      <c r="DQ38" s="667"/>
      <c r="DR38" s="667"/>
      <c r="DS38" s="667"/>
      <c r="DT38" s="667"/>
      <c r="DU38" s="667"/>
      <c r="DV38" s="668"/>
      <c r="DW38" s="671">
        <v>7.9</v>
      </c>
      <c r="DX38" s="700"/>
      <c r="DY38" s="700"/>
      <c r="DZ38" s="700"/>
      <c r="EA38" s="700"/>
      <c r="EB38" s="700"/>
      <c r="EC38" s="701"/>
    </row>
    <row r="39" spans="2:133" ht="11.25" customHeight="1" x14ac:dyDescent="0.15">
      <c r="B39" s="663" t="s">
        <v>338</v>
      </c>
      <c r="C39" s="664"/>
      <c r="D39" s="664"/>
      <c r="E39" s="664"/>
      <c r="F39" s="664"/>
      <c r="G39" s="664"/>
      <c r="H39" s="664"/>
      <c r="I39" s="664"/>
      <c r="J39" s="664"/>
      <c r="K39" s="664"/>
      <c r="L39" s="664"/>
      <c r="M39" s="664"/>
      <c r="N39" s="664"/>
      <c r="O39" s="664"/>
      <c r="P39" s="664"/>
      <c r="Q39" s="665"/>
      <c r="R39" s="666">
        <v>223988</v>
      </c>
      <c r="S39" s="667"/>
      <c r="T39" s="667"/>
      <c r="U39" s="667"/>
      <c r="V39" s="667"/>
      <c r="W39" s="667"/>
      <c r="X39" s="667"/>
      <c r="Y39" s="668"/>
      <c r="Z39" s="669">
        <v>2.5</v>
      </c>
      <c r="AA39" s="669"/>
      <c r="AB39" s="669"/>
      <c r="AC39" s="669"/>
      <c r="AD39" s="670">
        <v>1290</v>
      </c>
      <c r="AE39" s="670"/>
      <c r="AF39" s="670"/>
      <c r="AG39" s="670"/>
      <c r="AH39" s="670"/>
      <c r="AI39" s="670"/>
      <c r="AJ39" s="670"/>
      <c r="AK39" s="670"/>
      <c r="AL39" s="671">
        <v>0</v>
      </c>
      <c r="AM39" s="672"/>
      <c r="AN39" s="672"/>
      <c r="AO39" s="673"/>
      <c r="AQ39" s="744" t="s">
        <v>339</v>
      </c>
      <c r="AR39" s="745"/>
      <c r="AS39" s="745"/>
      <c r="AT39" s="745"/>
      <c r="AU39" s="745"/>
      <c r="AV39" s="745"/>
      <c r="AW39" s="745"/>
      <c r="AX39" s="745"/>
      <c r="AY39" s="746"/>
      <c r="AZ39" s="666">
        <v>75049</v>
      </c>
      <c r="BA39" s="667"/>
      <c r="BB39" s="667"/>
      <c r="BC39" s="667"/>
      <c r="BD39" s="706"/>
      <c r="BE39" s="706"/>
      <c r="BF39" s="724"/>
      <c r="BG39" s="681" t="s">
        <v>340</v>
      </c>
      <c r="BH39" s="682"/>
      <c r="BI39" s="682"/>
      <c r="BJ39" s="682"/>
      <c r="BK39" s="682"/>
      <c r="BL39" s="682"/>
      <c r="BM39" s="682"/>
      <c r="BN39" s="682"/>
      <c r="BO39" s="682"/>
      <c r="BP39" s="682"/>
      <c r="BQ39" s="682"/>
      <c r="BR39" s="682"/>
      <c r="BS39" s="682"/>
      <c r="BT39" s="682"/>
      <c r="BU39" s="683"/>
      <c r="BV39" s="666">
        <v>2330</v>
      </c>
      <c r="BW39" s="667"/>
      <c r="BX39" s="667"/>
      <c r="BY39" s="667"/>
      <c r="BZ39" s="667"/>
      <c r="CA39" s="667"/>
      <c r="CB39" s="676"/>
      <c r="CD39" s="681" t="s">
        <v>341</v>
      </c>
      <c r="CE39" s="682"/>
      <c r="CF39" s="682"/>
      <c r="CG39" s="682"/>
      <c r="CH39" s="682"/>
      <c r="CI39" s="682"/>
      <c r="CJ39" s="682"/>
      <c r="CK39" s="682"/>
      <c r="CL39" s="682"/>
      <c r="CM39" s="682"/>
      <c r="CN39" s="682"/>
      <c r="CO39" s="682"/>
      <c r="CP39" s="682"/>
      <c r="CQ39" s="683"/>
      <c r="CR39" s="666">
        <v>770033</v>
      </c>
      <c r="CS39" s="706"/>
      <c r="CT39" s="706"/>
      <c r="CU39" s="706"/>
      <c r="CV39" s="706"/>
      <c r="CW39" s="706"/>
      <c r="CX39" s="706"/>
      <c r="CY39" s="707"/>
      <c r="CZ39" s="671">
        <v>8.6</v>
      </c>
      <c r="DA39" s="700"/>
      <c r="DB39" s="700"/>
      <c r="DC39" s="708"/>
      <c r="DD39" s="675">
        <v>641188</v>
      </c>
      <c r="DE39" s="706"/>
      <c r="DF39" s="706"/>
      <c r="DG39" s="706"/>
      <c r="DH39" s="706"/>
      <c r="DI39" s="706"/>
      <c r="DJ39" s="706"/>
      <c r="DK39" s="707"/>
      <c r="DL39" s="675" t="s">
        <v>128</v>
      </c>
      <c r="DM39" s="706"/>
      <c r="DN39" s="706"/>
      <c r="DO39" s="706"/>
      <c r="DP39" s="706"/>
      <c r="DQ39" s="706"/>
      <c r="DR39" s="706"/>
      <c r="DS39" s="706"/>
      <c r="DT39" s="706"/>
      <c r="DU39" s="706"/>
      <c r="DV39" s="707"/>
      <c r="DW39" s="671" t="s">
        <v>128</v>
      </c>
      <c r="DX39" s="700"/>
      <c r="DY39" s="700"/>
      <c r="DZ39" s="700"/>
      <c r="EA39" s="700"/>
      <c r="EB39" s="700"/>
      <c r="EC39" s="701"/>
    </row>
    <row r="40" spans="2:133" ht="11.25" customHeight="1" x14ac:dyDescent="0.15">
      <c r="B40" s="663" t="s">
        <v>342</v>
      </c>
      <c r="C40" s="664"/>
      <c r="D40" s="664"/>
      <c r="E40" s="664"/>
      <c r="F40" s="664"/>
      <c r="G40" s="664"/>
      <c r="H40" s="664"/>
      <c r="I40" s="664"/>
      <c r="J40" s="664"/>
      <c r="K40" s="664"/>
      <c r="L40" s="664"/>
      <c r="M40" s="664"/>
      <c r="N40" s="664"/>
      <c r="O40" s="664"/>
      <c r="P40" s="664"/>
      <c r="Q40" s="665"/>
      <c r="R40" s="666">
        <v>647786</v>
      </c>
      <c r="S40" s="667"/>
      <c r="T40" s="667"/>
      <c r="U40" s="667"/>
      <c r="V40" s="667"/>
      <c r="W40" s="667"/>
      <c r="X40" s="667"/>
      <c r="Y40" s="668"/>
      <c r="Z40" s="669">
        <v>7.1</v>
      </c>
      <c r="AA40" s="669"/>
      <c r="AB40" s="669"/>
      <c r="AC40" s="669"/>
      <c r="AD40" s="670" t="s">
        <v>128</v>
      </c>
      <c r="AE40" s="670"/>
      <c r="AF40" s="670"/>
      <c r="AG40" s="670"/>
      <c r="AH40" s="670"/>
      <c r="AI40" s="670"/>
      <c r="AJ40" s="670"/>
      <c r="AK40" s="670"/>
      <c r="AL40" s="671" t="s">
        <v>128</v>
      </c>
      <c r="AM40" s="672"/>
      <c r="AN40" s="672"/>
      <c r="AO40" s="673"/>
      <c r="AQ40" s="744" t="s">
        <v>343</v>
      </c>
      <c r="AR40" s="745"/>
      <c r="AS40" s="745"/>
      <c r="AT40" s="745"/>
      <c r="AU40" s="745"/>
      <c r="AV40" s="745"/>
      <c r="AW40" s="745"/>
      <c r="AX40" s="745"/>
      <c r="AY40" s="746"/>
      <c r="AZ40" s="666">
        <v>20656</v>
      </c>
      <c r="BA40" s="667"/>
      <c r="BB40" s="667"/>
      <c r="BC40" s="667"/>
      <c r="BD40" s="706"/>
      <c r="BE40" s="706"/>
      <c r="BF40" s="724"/>
      <c r="BG40" s="747" t="s">
        <v>344</v>
      </c>
      <c r="BH40" s="748"/>
      <c r="BI40" s="748"/>
      <c r="BJ40" s="748"/>
      <c r="BK40" s="748"/>
      <c r="BL40" s="364"/>
      <c r="BM40" s="682" t="s">
        <v>345</v>
      </c>
      <c r="BN40" s="682"/>
      <c r="BO40" s="682"/>
      <c r="BP40" s="682"/>
      <c r="BQ40" s="682"/>
      <c r="BR40" s="682"/>
      <c r="BS40" s="682"/>
      <c r="BT40" s="682"/>
      <c r="BU40" s="683"/>
      <c r="BV40" s="666">
        <v>91</v>
      </c>
      <c r="BW40" s="667"/>
      <c r="BX40" s="667"/>
      <c r="BY40" s="667"/>
      <c r="BZ40" s="667"/>
      <c r="CA40" s="667"/>
      <c r="CB40" s="676"/>
      <c r="CD40" s="681" t="s">
        <v>346</v>
      </c>
      <c r="CE40" s="682"/>
      <c r="CF40" s="682"/>
      <c r="CG40" s="682"/>
      <c r="CH40" s="682"/>
      <c r="CI40" s="682"/>
      <c r="CJ40" s="682"/>
      <c r="CK40" s="682"/>
      <c r="CL40" s="682"/>
      <c r="CM40" s="682"/>
      <c r="CN40" s="682"/>
      <c r="CO40" s="682"/>
      <c r="CP40" s="682"/>
      <c r="CQ40" s="683"/>
      <c r="CR40" s="666">
        <v>212972</v>
      </c>
      <c r="CS40" s="667"/>
      <c r="CT40" s="667"/>
      <c r="CU40" s="667"/>
      <c r="CV40" s="667"/>
      <c r="CW40" s="667"/>
      <c r="CX40" s="667"/>
      <c r="CY40" s="668"/>
      <c r="CZ40" s="671">
        <v>2.4</v>
      </c>
      <c r="DA40" s="700"/>
      <c r="DB40" s="700"/>
      <c r="DC40" s="708"/>
      <c r="DD40" s="675">
        <v>188472</v>
      </c>
      <c r="DE40" s="667"/>
      <c r="DF40" s="667"/>
      <c r="DG40" s="667"/>
      <c r="DH40" s="667"/>
      <c r="DI40" s="667"/>
      <c r="DJ40" s="667"/>
      <c r="DK40" s="668"/>
      <c r="DL40" s="675" t="s">
        <v>128</v>
      </c>
      <c r="DM40" s="667"/>
      <c r="DN40" s="667"/>
      <c r="DO40" s="667"/>
      <c r="DP40" s="667"/>
      <c r="DQ40" s="667"/>
      <c r="DR40" s="667"/>
      <c r="DS40" s="667"/>
      <c r="DT40" s="667"/>
      <c r="DU40" s="667"/>
      <c r="DV40" s="668"/>
      <c r="DW40" s="671" t="s">
        <v>128</v>
      </c>
      <c r="DX40" s="700"/>
      <c r="DY40" s="700"/>
      <c r="DZ40" s="700"/>
      <c r="EA40" s="700"/>
      <c r="EB40" s="700"/>
      <c r="EC40" s="701"/>
    </row>
    <row r="41" spans="2:133" ht="11.25" customHeight="1" x14ac:dyDescent="0.15">
      <c r="B41" s="663" t="s">
        <v>347</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348</v>
      </c>
      <c r="AR41" s="745"/>
      <c r="AS41" s="745"/>
      <c r="AT41" s="745"/>
      <c r="AU41" s="745"/>
      <c r="AV41" s="745"/>
      <c r="AW41" s="745"/>
      <c r="AX41" s="745"/>
      <c r="AY41" s="746"/>
      <c r="AZ41" s="666">
        <v>71701</v>
      </c>
      <c r="BA41" s="667"/>
      <c r="BB41" s="667"/>
      <c r="BC41" s="667"/>
      <c r="BD41" s="706"/>
      <c r="BE41" s="706"/>
      <c r="BF41" s="724"/>
      <c r="BG41" s="747"/>
      <c r="BH41" s="748"/>
      <c r="BI41" s="748"/>
      <c r="BJ41" s="748"/>
      <c r="BK41" s="748"/>
      <c r="BL41" s="364"/>
      <c r="BM41" s="682" t="s">
        <v>349</v>
      </c>
      <c r="BN41" s="682"/>
      <c r="BO41" s="682"/>
      <c r="BP41" s="682"/>
      <c r="BQ41" s="682"/>
      <c r="BR41" s="682"/>
      <c r="BS41" s="682"/>
      <c r="BT41" s="682"/>
      <c r="BU41" s="683"/>
      <c r="BV41" s="666" t="s">
        <v>128</v>
      </c>
      <c r="BW41" s="667"/>
      <c r="BX41" s="667"/>
      <c r="BY41" s="667"/>
      <c r="BZ41" s="667"/>
      <c r="CA41" s="667"/>
      <c r="CB41" s="676"/>
      <c r="CD41" s="681" t="s">
        <v>350</v>
      </c>
      <c r="CE41" s="682"/>
      <c r="CF41" s="682"/>
      <c r="CG41" s="682"/>
      <c r="CH41" s="682"/>
      <c r="CI41" s="682"/>
      <c r="CJ41" s="682"/>
      <c r="CK41" s="682"/>
      <c r="CL41" s="682"/>
      <c r="CM41" s="682"/>
      <c r="CN41" s="682"/>
      <c r="CO41" s="682"/>
      <c r="CP41" s="682"/>
      <c r="CQ41" s="683"/>
      <c r="CR41" s="666" t="s">
        <v>128</v>
      </c>
      <c r="CS41" s="706"/>
      <c r="CT41" s="706"/>
      <c r="CU41" s="706"/>
      <c r="CV41" s="706"/>
      <c r="CW41" s="706"/>
      <c r="CX41" s="706"/>
      <c r="CY41" s="707"/>
      <c r="CZ41" s="671" t="s">
        <v>128</v>
      </c>
      <c r="DA41" s="700"/>
      <c r="DB41" s="700"/>
      <c r="DC41" s="708"/>
      <c r="DD41" s="675" t="s">
        <v>128</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351</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1" t="s">
        <v>343</v>
      </c>
      <c r="AR42" s="752"/>
      <c r="AS42" s="752"/>
      <c r="AT42" s="752"/>
      <c r="AU42" s="752"/>
      <c r="AV42" s="752"/>
      <c r="AW42" s="752"/>
      <c r="AX42" s="752"/>
      <c r="AY42" s="753"/>
      <c r="AZ42" s="760">
        <v>444662</v>
      </c>
      <c r="BA42" s="761"/>
      <c r="BB42" s="761"/>
      <c r="BC42" s="761"/>
      <c r="BD42" s="737"/>
      <c r="BE42" s="737"/>
      <c r="BF42" s="739"/>
      <c r="BG42" s="749"/>
      <c r="BH42" s="750"/>
      <c r="BI42" s="750"/>
      <c r="BJ42" s="750"/>
      <c r="BK42" s="750"/>
      <c r="BL42" s="365"/>
      <c r="BM42" s="692" t="s">
        <v>352</v>
      </c>
      <c r="BN42" s="692"/>
      <c r="BO42" s="692"/>
      <c r="BP42" s="692"/>
      <c r="BQ42" s="692"/>
      <c r="BR42" s="692"/>
      <c r="BS42" s="692"/>
      <c r="BT42" s="692"/>
      <c r="BU42" s="693"/>
      <c r="BV42" s="760">
        <v>444</v>
      </c>
      <c r="BW42" s="761"/>
      <c r="BX42" s="761"/>
      <c r="BY42" s="761"/>
      <c r="BZ42" s="761"/>
      <c r="CA42" s="761"/>
      <c r="CB42" s="773"/>
      <c r="CD42" s="663" t="s">
        <v>353</v>
      </c>
      <c r="CE42" s="664"/>
      <c r="CF42" s="664"/>
      <c r="CG42" s="664"/>
      <c r="CH42" s="664"/>
      <c r="CI42" s="664"/>
      <c r="CJ42" s="664"/>
      <c r="CK42" s="664"/>
      <c r="CL42" s="664"/>
      <c r="CM42" s="664"/>
      <c r="CN42" s="664"/>
      <c r="CO42" s="664"/>
      <c r="CP42" s="664"/>
      <c r="CQ42" s="665"/>
      <c r="CR42" s="666">
        <v>711801</v>
      </c>
      <c r="CS42" s="706"/>
      <c r="CT42" s="706"/>
      <c r="CU42" s="706"/>
      <c r="CV42" s="706"/>
      <c r="CW42" s="706"/>
      <c r="CX42" s="706"/>
      <c r="CY42" s="707"/>
      <c r="CZ42" s="671">
        <v>8</v>
      </c>
      <c r="DA42" s="700"/>
      <c r="DB42" s="700"/>
      <c r="DC42" s="708"/>
      <c r="DD42" s="675">
        <v>103717</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354</v>
      </c>
      <c r="C43" s="664"/>
      <c r="D43" s="664"/>
      <c r="E43" s="664"/>
      <c r="F43" s="664"/>
      <c r="G43" s="664"/>
      <c r="H43" s="664"/>
      <c r="I43" s="664"/>
      <c r="J43" s="664"/>
      <c r="K43" s="664"/>
      <c r="L43" s="664"/>
      <c r="M43" s="664"/>
      <c r="N43" s="664"/>
      <c r="O43" s="664"/>
      <c r="P43" s="664"/>
      <c r="Q43" s="665"/>
      <c r="R43" s="666">
        <v>177786</v>
      </c>
      <c r="S43" s="667"/>
      <c r="T43" s="667"/>
      <c r="U43" s="667"/>
      <c r="V43" s="667"/>
      <c r="W43" s="667"/>
      <c r="X43" s="667"/>
      <c r="Y43" s="668"/>
      <c r="Z43" s="669">
        <v>2</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355</v>
      </c>
      <c r="CE43" s="664"/>
      <c r="CF43" s="664"/>
      <c r="CG43" s="664"/>
      <c r="CH43" s="664"/>
      <c r="CI43" s="664"/>
      <c r="CJ43" s="664"/>
      <c r="CK43" s="664"/>
      <c r="CL43" s="664"/>
      <c r="CM43" s="664"/>
      <c r="CN43" s="664"/>
      <c r="CO43" s="664"/>
      <c r="CP43" s="664"/>
      <c r="CQ43" s="665"/>
      <c r="CR43" s="666">
        <v>2942</v>
      </c>
      <c r="CS43" s="706"/>
      <c r="CT43" s="706"/>
      <c r="CU43" s="706"/>
      <c r="CV43" s="706"/>
      <c r="CW43" s="706"/>
      <c r="CX43" s="706"/>
      <c r="CY43" s="707"/>
      <c r="CZ43" s="671">
        <v>0</v>
      </c>
      <c r="DA43" s="700"/>
      <c r="DB43" s="700"/>
      <c r="DC43" s="708"/>
      <c r="DD43" s="675">
        <v>2942</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356</v>
      </c>
      <c r="C44" s="711"/>
      <c r="D44" s="711"/>
      <c r="E44" s="711"/>
      <c r="F44" s="711"/>
      <c r="G44" s="711"/>
      <c r="H44" s="711"/>
      <c r="I44" s="711"/>
      <c r="J44" s="711"/>
      <c r="K44" s="711"/>
      <c r="L44" s="711"/>
      <c r="M44" s="711"/>
      <c r="N44" s="711"/>
      <c r="O44" s="711"/>
      <c r="P44" s="711"/>
      <c r="Q44" s="712"/>
      <c r="R44" s="760">
        <v>9116071</v>
      </c>
      <c r="S44" s="761"/>
      <c r="T44" s="761"/>
      <c r="U44" s="761"/>
      <c r="V44" s="761"/>
      <c r="W44" s="761"/>
      <c r="X44" s="761"/>
      <c r="Y44" s="762"/>
      <c r="Z44" s="763">
        <v>100</v>
      </c>
      <c r="AA44" s="763"/>
      <c r="AB44" s="763"/>
      <c r="AC44" s="763"/>
      <c r="AD44" s="764">
        <v>5336463</v>
      </c>
      <c r="AE44" s="764"/>
      <c r="AF44" s="764"/>
      <c r="AG44" s="764"/>
      <c r="AH44" s="764"/>
      <c r="AI44" s="764"/>
      <c r="AJ44" s="764"/>
      <c r="AK44" s="764"/>
      <c r="AL44" s="765">
        <v>100</v>
      </c>
      <c r="AM44" s="738"/>
      <c r="AN44" s="738"/>
      <c r="AO44" s="766"/>
      <c r="CD44" s="767" t="s">
        <v>304</v>
      </c>
      <c r="CE44" s="768"/>
      <c r="CF44" s="663" t="s">
        <v>357</v>
      </c>
      <c r="CG44" s="664"/>
      <c r="CH44" s="664"/>
      <c r="CI44" s="664"/>
      <c r="CJ44" s="664"/>
      <c r="CK44" s="664"/>
      <c r="CL44" s="664"/>
      <c r="CM44" s="664"/>
      <c r="CN44" s="664"/>
      <c r="CO44" s="664"/>
      <c r="CP44" s="664"/>
      <c r="CQ44" s="665"/>
      <c r="CR44" s="666">
        <v>711801</v>
      </c>
      <c r="CS44" s="667"/>
      <c r="CT44" s="667"/>
      <c r="CU44" s="667"/>
      <c r="CV44" s="667"/>
      <c r="CW44" s="667"/>
      <c r="CX44" s="667"/>
      <c r="CY44" s="668"/>
      <c r="CZ44" s="671">
        <v>8</v>
      </c>
      <c r="DA44" s="672"/>
      <c r="DB44" s="672"/>
      <c r="DC44" s="684"/>
      <c r="DD44" s="675">
        <v>103717</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358</v>
      </c>
      <c r="CG45" s="664"/>
      <c r="CH45" s="664"/>
      <c r="CI45" s="664"/>
      <c r="CJ45" s="664"/>
      <c r="CK45" s="664"/>
      <c r="CL45" s="664"/>
      <c r="CM45" s="664"/>
      <c r="CN45" s="664"/>
      <c r="CO45" s="664"/>
      <c r="CP45" s="664"/>
      <c r="CQ45" s="665"/>
      <c r="CR45" s="666">
        <v>250717</v>
      </c>
      <c r="CS45" s="706"/>
      <c r="CT45" s="706"/>
      <c r="CU45" s="706"/>
      <c r="CV45" s="706"/>
      <c r="CW45" s="706"/>
      <c r="CX45" s="706"/>
      <c r="CY45" s="707"/>
      <c r="CZ45" s="671">
        <v>2.8</v>
      </c>
      <c r="DA45" s="700"/>
      <c r="DB45" s="700"/>
      <c r="DC45" s="708"/>
      <c r="DD45" s="675">
        <v>14326</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360</v>
      </c>
      <c r="CG46" s="664"/>
      <c r="CH46" s="664"/>
      <c r="CI46" s="664"/>
      <c r="CJ46" s="664"/>
      <c r="CK46" s="664"/>
      <c r="CL46" s="664"/>
      <c r="CM46" s="664"/>
      <c r="CN46" s="664"/>
      <c r="CO46" s="664"/>
      <c r="CP46" s="664"/>
      <c r="CQ46" s="665"/>
      <c r="CR46" s="666">
        <v>434584</v>
      </c>
      <c r="CS46" s="667"/>
      <c r="CT46" s="667"/>
      <c r="CU46" s="667"/>
      <c r="CV46" s="667"/>
      <c r="CW46" s="667"/>
      <c r="CX46" s="667"/>
      <c r="CY46" s="668"/>
      <c r="CZ46" s="671">
        <v>4.9000000000000004</v>
      </c>
      <c r="DA46" s="672"/>
      <c r="DB46" s="672"/>
      <c r="DC46" s="684"/>
      <c r="DD46" s="675">
        <v>86691</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361</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362</v>
      </c>
      <c r="CG47" s="664"/>
      <c r="CH47" s="664"/>
      <c r="CI47" s="664"/>
      <c r="CJ47" s="664"/>
      <c r="CK47" s="664"/>
      <c r="CL47" s="664"/>
      <c r="CM47" s="664"/>
      <c r="CN47" s="664"/>
      <c r="CO47" s="664"/>
      <c r="CP47" s="664"/>
      <c r="CQ47" s="665"/>
      <c r="CR47" s="666" t="s">
        <v>128</v>
      </c>
      <c r="CS47" s="706"/>
      <c r="CT47" s="706"/>
      <c r="CU47" s="706"/>
      <c r="CV47" s="706"/>
      <c r="CW47" s="706"/>
      <c r="CX47" s="706"/>
      <c r="CY47" s="707"/>
      <c r="CZ47" s="671" t="s">
        <v>128</v>
      </c>
      <c r="DA47" s="700"/>
      <c r="DB47" s="700"/>
      <c r="DC47" s="708"/>
      <c r="DD47" s="675" t="s">
        <v>128</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363</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364</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365</v>
      </c>
      <c r="CE49" s="711"/>
      <c r="CF49" s="711"/>
      <c r="CG49" s="711"/>
      <c r="CH49" s="711"/>
      <c r="CI49" s="711"/>
      <c r="CJ49" s="711"/>
      <c r="CK49" s="711"/>
      <c r="CL49" s="711"/>
      <c r="CM49" s="711"/>
      <c r="CN49" s="711"/>
      <c r="CO49" s="711"/>
      <c r="CP49" s="711"/>
      <c r="CQ49" s="712"/>
      <c r="CR49" s="760">
        <v>8913123</v>
      </c>
      <c r="CS49" s="737"/>
      <c r="CT49" s="737"/>
      <c r="CU49" s="737"/>
      <c r="CV49" s="737"/>
      <c r="CW49" s="737"/>
      <c r="CX49" s="737"/>
      <c r="CY49" s="774"/>
      <c r="CZ49" s="765">
        <v>100</v>
      </c>
      <c r="DA49" s="775"/>
      <c r="DB49" s="775"/>
      <c r="DC49" s="776"/>
      <c r="DD49" s="777">
        <v>6377810</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367</v>
      </c>
      <c r="DK2" s="788"/>
      <c r="DL2" s="788"/>
      <c r="DM2" s="788"/>
      <c r="DN2" s="788"/>
      <c r="DO2" s="789"/>
      <c r="DP2" s="224"/>
      <c r="DQ2" s="787" t="s">
        <v>368</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369</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370</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371</v>
      </c>
      <c r="B5" s="793"/>
      <c r="C5" s="793"/>
      <c r="D5" s="793"/>
      <c r="E5" s="793"/>
      <c r="F5" s="793"/>
      <c r="G5" s="793"/>
      <c r="H5" s="793"/>
      <c r="I5" s="793"/>
      <c r="J5" s="793"/>
      <c r="K5" s="793"/>
      <c r="L5" s="793"/>
      <c r="M5" s="793"/>
      <c r="N5" s="793"/>
      <c r="O5" s="793"/>
      <c r="P5" s="794"/>
      <c r="Q5" s="798" t="s">
        <v>372</v>
      </c>
      <c r="R5" s="799"/>
      <c r="S5" s="799"/>
      <c r="T5" s="799"/>
      <c r="U5" s="800"/>
      <c r="V5" s="798" t="s">
        <v>373</v>
      </c>
      <c r="W5" s="799"/>
      <c r="X5" s="799"/>
      <c r="Y5" s="799"/>
      <c r="Z5" s="800"/>
      <c r="AA5" s="798" t="s">
        <v>374</v>
      </c>
      <c r="AB5" s="799"/>
      <c r="AC5" s="799"/>
      <c r="AD5" s="799"/>
      <c r="AE5" s="799"/>
      <c r="AF5" s="804" t="s">
        <v>375</v>
      </c>
      <c r="AG5" s="799"/>
      <c r="AH5" s="799"/>
      <c r="AI5" s="799"/>
      <c r="AJ5" s="805"/>
      <c r="AK5" s="799" t="s">
        <v>376</v>
      </c>
      <c r="AL5" s="799"/>
      <c r="AM5" s="799"/>
      <c r="AN5" s="799"/>
      <c r="AO5" s="800"/>
      <c r="AP5" s="798" t="s">
        <v>377</v>
      </c>
      <c r="AQ5" s="799"/>
      <c r="AR5" s="799"/>
      <c r="AS5" s="799"/>
      <c r="AT5" s="800"/>
      <c r="AU5" s="798" t="s">
        <v>378</v>
      </c>
      <c r="AV5" s="799"/>
      <c r="AW5" s="799"/>
      <c r="AX5" s="799"/>
      <c r="AY5" s="805"/>
      <c r="AZ5" s="228"/>
      <c r="BA5" s="228"/>
      <c r="BB5" s="228"/>
      <c r="BC5" s="228"/>
      <c r="BD5" s="228"/>
      <c r="BE5" s="229"/>
      <c r="BF5" s="229"/>
      <c r="BG5" s="229"/>
      <c r="BH5" s="229"/>
      <c r="BI5" s="229"/>
      <c r="BJ5" s="229"/>
      <c r="BK5" s="229"/>
      <c r="BL5" s="229"/>
      <c r="BM5" s="229"/>
      <c r="BN5" s="229"/>
      <c r="BO5" s="229"/>
      <c r="BP5" s="229"/>
      <c r="BQ5" s="792" t="s">
        <v>379</v>
      </c>
      <c r="BR5" s="793"/>
      <c r="BS5" s="793"/>
      <c r="BT5" s="793"/>
      <c r="BU5" s="793"/>
      <c r="BV5" s="793"/>
      <c r="BW5" s="793"/>
      <c r="BX5" s="793"/>
      <c r="BY5" s="793"/>
      <c r="BZ5" s="793"/>
      <c r="CA5" s="793"/>
      <c r="CB5" s="793"/>
      <c r="CC5" s="793"/>
      <c r="CD5" s="793"/>
      <c r="CE5" s="793"/>
      <c r="CF5" s="793"/>
      <c r="CG5" s="794"/>
      <c r="CH5" s="798" t="s">
        <v>380</v>
      </c>
      <c r="CI5" s="799"/>
      <c r="CJ5" s="799"/>
      <c r="CK5" s="799"/>
      <c r="CL5" s="800"/>
      <c r="CM5" s="798" t="s">
        <v>381</v>
      </c>
      <c r="CN5" s="799"/>
      <c r="CO5" s="799"/>
      <c r="CP5" s="799"/>
      <c r="CQ5" s="800"/>
      <c r="CR5" s="798" t="s">
        <v>382</v>
      </c>
      <c r="CS5" s="799"/>
      <c r="CT5" s="799"/>
      <c r="CU5" s="799"/>
      <c r="CV5" s="800"/>
      <c r="CW5" s="798" t="s">
        <v>383</v>
      </c>
      <c r="CX5" s="799"/>
      <c r="CY5" s="799"/>
      <c r="CZ5" s="799"/>
      <c r="DA5" s="800"/>
      <c r="DB5" s="798" t="s">
        <v>384</v>
      </c>
      <c r="DC5" s="799"/>
      <c r="DD5" s="799"/>
      <c r="DE5" s="799"/>
      <c r="DF5" s="800"/>
      <c r="DG5" s="828" t="s">
        <v>385</v>
      </c>
      <c r="DH5" s="829"/>
      <c r="DI5" s="829"/>
      <c r="DJ5" s="829"/>
      <c r="DK5" s="830"/>
      <c r="DL5" s="828" t="s">
        <v>386</v>
      </c>
      <c r="DM5" s="829"/>
      <c r="DN5" s="829"/>
      <c r="DO5" s="829"/>
      <c r="DP5" s="830"/>
      <c r="DQ5" s="798" t="s">
        <v>387</v>
      </c>
      <c r="DR5" s="799"/>
      <c r="DS5" s="799"/>
      <c r="DT5" s="799"/>
      <c r="DU5" s="800"/>
      <c r="DV5" s="798" t="s">
        <v>378</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388</v>
      </c>
      <c r="C7" s="815"/>
      <c r="D7" s="815"/>
      <c r="E7" s="815"/>
      <c r="F7" s="815"/>
      <c r="G7" s="815"/>
      <c r="H7" s="815"/>
      <c r="I7" s="815"/>
      <c r="J7" s="815"/>
      <c r="K7" s="815"/>
      <c r="L7" s="815"/>
      <c r="M7" s="815"/>
      <c r="N7" s="815"/>
      <c r="O7" s="815"/>
      <c r="P7" s="816"/>
      <c r="Q7" s="817">
        <v>9044</v>
      </c>
      <c r="R7" s="818"/>
      <c r="S7" s="818"/>
      <c r="T7" s="818"/>
      <c r="U7" s="818"/>
      <c r="V7" s="818">
        <v>8852</v>
      </c>
      <c r="W7" s="818"/>
      <c r="X7" s="818"/>
      <c r="Y7" s="818"/>
      <c r="Z7" s="818"/>
      <c r="AA7" s="818">
        <v>192</v>
      </c>
      <c r="AB7" s="818"/>
      <c r="AC7" s="818"/>
      <c r="AD7" s="818"/>
      <c r="AE7" s="819"/>
      <c r="AF7" s="820">
        <v>165</v>
      </c>
      <c r="AG7" s="821"/>
      <c r="AH7" s="821"/>
      <c r="AI7" s="821"/>
      <c r="AJ7" s="822"/>
      <c r="AK7" s="823">
        <v>68</v>
      </c>
      <c r="AL7" s="824"/>
      <c r="AM7" s="824"/>
      <c r="AN7" s="824"/>
      <c r="AO7" s="824"/>
      <c r="AP7" s="824">
        <v>13251</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592</v>
      </c>
      <c r="BT7" s="812"/>
      <c r="BU7" s="812"/>
      <c r="BV7" s="812"/>
      <c r="BW7" s="812"/>
      <c r="BX7" s="812"/>
      <c r="BY7" s="812"/>
      <c r="BZ7" s="812"/>
      <c r="CA7" s="812"/>
      <c r="CB7" s="812"/>
      <c r="CC7" s="812"/>
      <c r="CD7" s="812"/>
      <c r="CE7" s="812"/>
      <c r="CF7" s="812"/>
      <c r="CG7" s="827"/>
      <c r="CH7" s="808">
        <v>13</v>
      </c>
      <c r="CI7" s="809"/>
      <c r="CJ7" s="809"/>
      <c r="CK7" s="809"/>
      <c r="CL7" s="810"/>
      <c r="CM7" s="808">
        <v>148</v>
      </c>
      <c r="CN7" s="809"/>
      <c r="CO7" s="809"/>
      <c r="CP7" s="809"/>
      <c r="CQ7" s="810"/>
      <c r="CR7" s="808">
        <v>42</v>
      </c>
      <c r="CS7" s="809"/>
      <c r="CT7" s="809"/>
      <c r="CU7" s="809"/>
      <c r="CV7" s="810"/>
      <c r="CW7" s="808" t="s">
        <v>594</v>
      </c>
      <c r="CX7" s="809"/>
      <c r="CY7" s="809"/>
      <c r="CZ7" s="809"/>
      <c r="DA7" s="810"/>
      <c r="DB7" s="808" t="s">
        <v>594</v>
      </c>
      <c r="DC7" s="809"/>
      <c r="DD7" s="809"/>
      <c r="DE7" s="809"/>
      <c r="DF7" s="810"/>
      <c r="DG7" s="808" t="s">
        <v>594</v>
      </c>
      <c r="DH7" s="809"/>
      <c r="DI7" s="809"/>
      <c r="DJ7" s="809"/>
      <c r="DK7" s="810"/>
      <c r="DL7" s="808" t="s">
        <v>594</v>
      </c>
      <c r="DM7" s="809"/>
      <c r="DN7" s="809"/>
      <c r="DO7" s="809"/>
      <c r="DP7" s="810"/>
      <c r="DQ7" s="808" t="s">
        <v>594</v>
      </c>
      <c r="DR7" s="809"/>
      <c r="DS7" s="809"/>
      <c r="DT7" s="809"/>
      <c r="DU7" s="810"/>
      <c r="DV7" s="811"/>
      <c r="DW7" s="812"/>
      <c r="DX7" s="812"/>
      <c r="DY7" s="812"/>
      <c r="DZ7" s="813"/>
      <c r="EA7" s="230"/>
    </row>
    <row r="8" spans="1:131" s="231" customFormat="1" ht="26.25" customHeight="1" x14ac:dyDescent="0.15">
      <c r="A8" s="234">
        <v>2</v>
      </c>
      <c r="B8" s="845" t="s">
        <v>389</v>
      </c>
      <c r="C8" s="846"/>
      <c r="D8" s="846"/>
      <c r="E8" s="846"/>
      <c r="F8" s="846"/>
      <c r="G8" s="846"/>
      <c r="H8" s="846"/>
      <c r="I8" s="846"/>
      <c r="J8" s="846"/>
      <c r="K8" s="846"/>
      <c r="L8" s="846"/>
      <c r="M8" s="846"/>
      <c r="N8" s="846"/>
      <c r="O8" s="846"/>
      <c r="P8" s="847"/>
      <c r="Q8" s="848">
        <v>64</v>
      </c>
      <c r="R8" s="849"/>
      <c r="S8" s="849"/>
      <c r="T8" s="849"/>
      <c r="U8" s="849"/>
      <c r="V8" s="849">
        <v>53</v>
      </c>
      <c r="W8" s="849"/>
      <c r="X8" s="849"/>
      <c r="Y8" s="849"/>
      <c r="Z8" s="849"/>
      <c r="AA8" s="849">
        <v>11</v>
      </c>
      <c r="AB8" s="849"/>
      <c r="AC8" s="849"/>
      <c r="AD8" s="849"/>
      <c r="AE8" s="850"/>
      <c r="AF8" s="851">
        <v>11</v>
      </c>
      <c r="AG8" s="852"/>
      <c r="AH8" s="852"/>
      <c r="AI8" s="852"/>
      <c r="AJ8" s="853"/>
      <c r="AK8" s="834">
        <v>10</v>
      </c>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593</v>
      </c>
      <c r="BT8" s="839"/>
      <c r="BU8" s="839"/>
      <c r="BV8" s="839"/>
      <c r="BW8" s="839"/>
      <c r="BX8" s="839"/>
      <c r="BY8" s="839"/>
      <c r="BZ8" s="839"/>
      <c r="CA8" s="839"/>
      <c r="CB8" s="839"/>
      <c r="CC8" s="839"/>
      <c r="CD8" s="839"/>
      <c r="CE8" s="839"/>
      <c r="CF8" s="839"/>
      <c r="CG8" s="840"/>
      <c r="CH8" s="841">
        <v>0</v>
      </c>
      <c r="CI8" s="842"/>
      <c r="CJ8" s="842"/>
      <c r="CK8" s="842"/>
      <c r="CL8" s="843"/>
      <c r="CM8" s="841">
        <v>37</v>
      </c>
      <c r="CN8" s="842"/>
      <c r="CO8" s="842"/>
      <c r="CP8" s="842"/>
      <c r="CQ8" s="843"/>
      <c r="CR8" s="841">
        <v>2</v>
      </c>
      <c r="CS8" s="842"/>
      <c r="CT8" s="842"/>
      <c r="CU8" s="842"/>
      <c r="CV8" s="843"/>
      <c r="CW8" s="841" t="s">
        <v>594</v>
      </c>
      <c r="CX8" s="842"/>
      <c r="CY8" s="842"/>
      <c r="CZ8" s="842"/>
      <c r="DA8" s="843"/>
      <c r="DB8" s="841" t="s">
        <v>594</v>
      </c>
      <c r="DC8" s="842"/>
      <c r="DD8" s="842"/>
      <c r="DE8" s="842"/>
      <c r="DF8" s="843"/>
      <c r="DG8" s="841" t="s">
        <v>594</v>
      </c>
      <c r="DH8" s="842"/>
      <c r="DI8" s="842"/>
      <c r="DJ8" s="842"/>
      <c r="DK8" s="843"/>
      <c r="DL8" s="841" t="s">
        <v>594</v>
      </c>
      <c r="DM8" s="842"/>
      <c r="DN8" s="842"/>
      <c r="DO8" s="842"/>
      <c r="DP8" s="843"/>
      <c r="DQ8" s="841" t="s">
        <v>594</v>
      </c>
      <c r="DR8" s="842"/>
      <c r="DS8" s="842"/>
      <c r="DT8" s="842"/>
      <c r="DU8" s="843"/>
      <c r="DV8" s="838"/>
      <c r="DW8" s="839"/>
      <c r="DX8" s="839"/>
      <c r="DY8" s="839"/>
      <c r="DZ8" s="844"/>
      <c r="EA8" s="230"/>
    </row>
    <row r="9" spans="1:131" s="231" customFormat="1" ht="26.25" customHeight="1" x14ac:dyDescent="0.15">
      <c r="A9" s="234">
        <v>3</v>
      </c>
      <c r="B9" s="845" t="s">
        <v>390</v>
      </c>
      <c r="C9" s="846"/>
      <c r="D9" s="846"/>
      <c r="E9" s="846"/>
      <c r="F9" s="846"/>
      <c r="G9" s="846"/>
      <c r="H9" s="846"/>
      <c r="I9" s="846"/>
      <c r="J9" s="846"/>
      <c r="K9" s="846"/>
      <c r="L9" s="846"/>
      <c r="M9" s="846"/>
      <c r="N9" s="846"/>
      <c r="O9" s="846"/>
      <c r="P9" s="847"/>
      <c r="Q9" s="848">
        <v>2</v>
      </c>
      <c r="R9" s="849"/>
      <c r="S9" s="849"/>
      <c r="T9" s="849"/>
      <c r="U9" s="849"/>
      <c r="V9" s="849">
        <v>2</v>
      </c>
      <c r="W9" s="849"/>
      <c r="X9" s="849"/>
      <c r="Y9" s="849"/>
      <c r="Z9" s="849"/>
      <c r="AA9" s="849">
        <v>0</v>
      </c>
      <c r="AB9" s="849"/>
      <c r="AC9" s="849"/>
      <c r="AD9" s="849"/>
      <c r="AE9" s="850"/>
      <c r="AF9" s="851">
        <v>0</v>
      </c>
      <c r="AG9" s="852"/>
      <c r="AH9" s="852"/>
      <c r="AI9" s="852"/>
      <c r="AJ9" s="853"/>
      <c r="AK9" s="834" t="s">
        <v>583</v>
      </c>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t="s">
        <v>391</v>
      </c>
      <c r="C10" s="846"/>
      <c r="D10" s="846"/>
      <c r="E10" s="846"/>
      <c r="F10" s="846"/>
      <c r="G10" s="846"/>
      <c r="H10" s="846"/>
      <c r="I10" s="846"/>
      <c r="J10" s="846"/>
      <c r="K10" s="846"/>
      <c r="L10" s="846"/>
      <c r="M10" s="846"/>
      <c r="N10" s="846"/>
      <c r="O10" s="846"/>
      <c r="P10" s="847"/>
      <c r="Q10" s="848">
        <v>11</v>
      </c>
      <c r="R10" s="849"/>
      <c r="S10" s="849"/>
      <c r="T10" s="849"/>
      <c r="U10" s="849"/>
      <c r="V10" s="849">
        <v>11</v>
      </c>
      <c r="W10" s="849"/>
      <c r="X10" s="849"/>
      <c r="Y10" s="849"/>
      <c r="Z10" s="849"/>
      <c r="AA10" s="849" t="s">
        <v>583</v>
      </c>
      <c r="AB10" s="849"/>
      <c r="AC10" s="849"/>
      <c r="AD10" s="849"/>
      <c r="AE10" s="850"/>
      <c r="AF10" s="851" t="s">
        <v>228</v>
      </c>
      <c r="AG10" s="852"/>
      <c r="AH10" s="852"/>
      <c r="AI10" s="852"/>
      <c r="AJ10" s="853"/>
      <c r="AK10" s="834">
        <v>8</v>
      </c>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t="s">
        <v>392</v>
      </c>
      <c r="C11" s="846"/>
      <c r="D11" s="846"/>
      <c r="E11" s="846"/>
      <c r="F11" s="846"/>
      <c r="G11" s="846"/>
      <c r="H11" s="846"/>
      <c r="I11" s="846"/>
      <c r="J11" s="846"/>
      <c r="K11" s="846"/>
      <c r="L11" s="846"/>
      <c r="M11" s="846"/>
      <c r="N11" s="846"/>
      <c r="O11" s="846"/>
      <c r="P11" s="847"/>
      <c r="Q11" s="848">
        <v>8</v>
      </c>
      <c r="R11" s="849"/>
      <c r="S11" s="849"/>
      <c r="T11" s="849"/>
      <c r="U11" s="849"/>
      <c r="V11" s="849">
        <v>8</v>
      </c>
      <c r="W11" s="849"/>
      <c r="X11" s="849"/>
      <c r="Y11" s="849"/>
      <c r="Z11" s="849"/>
      <c r="AA11" s="849" t="s">
        <v>583</v>
      </c>
      <c r="AB11" s="849"/>
      <c r="AC11" s="849"/>
      <c r="AD11" s="849"/>
      <c r="AE11" s="850"/>
      <c r="AF11" s="851" t="s">
        <v>228</v>
      </c>
      <c r="AG11" s="852"/>
      <c r="AH11" s="852"/>
      <c r="AI11" s="852"/>
      <c r="AJ11" s="853"/>
      <c r="AK11" s="834">
        <v>8</v>
      </c>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393</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394</v>
      </c>
      <c r="B23" s="854" t="s">
        <v>395</v>
      </c>
      <c r="C23" s="855"/>
      <c r="D23" s="855"/>
      <c r="E23" s="855"/>
      <c r="F23" s="855"/>
      <c r="G23" s="855"/>
      <c r="H23" s="855"/>
      <c r="I23" s="855"/>
      <c r="J23" s="855"/>
      <c r="K23" s="855"/>
      <c r="L23" s="855"/>
      <c r="M23" s="855"/>
      <c r="N23" s="855"/>
      <c r="O23" s="855"/>
      <c r="P23" s="856"/>
      <c r="Q23" s="857">
        <v>9129</v>
      </c>
      <c r="R23" s="858"/>
      <c r="S23" s="858"/>
      <c r="T23" s="858"/>
      <c r="U23" s="858"/>
      <c r="V23" s="858">
        <v>8926</v>
      </c>
      <c r="W23" s="858"/>
      <c r="X23" s="858"/>
      <c r="Y23" s="858"/>
      <c r="Z23" s="858"/>
      <c r="AA23" s="858"/>
      <c r="AB23" s="858"/>
      <c r="AC23" s="858"/>
      <c r="AD23" s="858"/>
      <c r="AE23" s="859"/>
      <c r="AF23" s="860">
        <v>177</v>
      </c>
      <c r="AG23" s="858"/>
      <c r="AH23" s="858"/>
      <c r="AI23" s="858"/>
      <c r="AJ23" s="861"/>
      <c r="AK23" s="862"/>
      <c r="AL23" s="863"/>
      <c r="AM23" s="863"/>
      <c r="AN23" s="863"/>
      <c r="AO23" s="863"/>
      <c r="AP23" s="858">
        <v>13251</v>
      </c>
      <c r="AQ23" s="858"/>
      <c r="AR23" s="858"/>
      <c r="AS23" s="858"/>
      <c r="AT23" s="858"/>
      <c r="AU23" s="874"/>
      <c r="AV23" s="874"/>
      <c r="AW23" s="874"/>
      <c r="AX23" s="874"/>
      <c r="AY23" s="875"/>
      <c r="AZ23" s="876" t="s">
        <v>396</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397</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398</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371</v>
      </c>
      <c r="B26" s="793"/>
      <c r="C26" s="793"/>
      <c r="D26" s="793"/>
      <c r="E26" s="793"/>
      <c r="F26" s="793"/>
      <c r="G26" s="793"/>
      <c r="H26" s="793"/>
      <c r="I26" s="793"/>
      <c r="J26" s="793"/>
      <c r="K26" s="793"/>
      <c r="L26" s="793"/>
      <c r="M26" s="793"/>
      <c r="N26" s="793"/>
      <c r="O26" s="793"/>
      <c r="P26" s="794"/>
      <c r="Q26" s="798" t="s">
        <v>399</v>
      </c>
      <c r="R26" s="799"/>
      <c r="S26" s="799"/>
      <c r="T26" s="799"/>
      <c r="U26" s="800"/>
      <c r="V26" s="798" t="s">
        <v>400</v>
      </c>
      <c r="W26" s="799"/>
      <c r="X26" s="799"/>
      <c r="Y26" s="799"/>
      <c r="Z26" s="800"/>
      <c r="AA26" s="798" t="s">
        <v>401</v>
      </c>
      <c r="AB26" s="799"/>
      <c r="AC26" s="799"/>
      <c r="AD26" s="799"/>
      <c r="AE26" s="799"/>
      <c r="AF26" s="879" t="s">
        <v>402</v>
      </c>
      <c r="AG26" s="880"/>
      <c r="AH26" s="880"/>
      <c r="AI26" s="880"/>
      <c r="AJ26" s="881"/>
      <c r="AK26" s="799" t="s">
        <v>403</v>
      </c>
      <c r="AL26" s="799"/>
      <c r="AM26" s="799"/>
      <c r="AN26" s="799"/>
      <c r="AO26" s="800"/>
      <c r="AP26" s="798" t="s">
        <v>404</v>
      </c>
      <c r="AQ26" s="799"/>
      <c r="AR26" s="799"/>
      <c r="AS26" s="799"/>
      <c r="AT26" s="800"/>
      <c r="AU26" s="798" t="s">
        <v>405</v>
      </c>
      <c r="AV26" s="799"/>
      <c r="AW26" s="799"/>
      <c r="AX26" s="799"/>
      <c r="AY26" s="800"/>
      <c r="AZ26" s="798" t="s">
        <v>406</v>
      </c>
      <c r="BA26" s="799"/>
      <c r="BB26" s="799"/>
      <c r="BC26" s="799"/>
      <c r="BD26" s="800"/>
      <c r="BE26" s="798" t="s">
        <v>378</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407</v>
      </c>
      <c r="C28" s="815"/>
      <c r="D28" s="815"/>
      <c r="E28" s="815"/>
      <c r="F28" s="815"/>
      <c r="G28" s="815"/>
      <c r="H28" s="815"/>
      <c r="I28" s="815"/>
      <c r="J28" s="815"/>
      <c r="K28" s="815"/>
      <c r="L28" s="815"/>
      <c r="M28" s="815"/>
      <c r="N28" s="815"/>
      <c r="O28" s="815"/>
      <c r="P28" s="816"/>
      <c r="Q28" s="887">
        <v>1411</v>
      </c>
      <c r="R28" s="888"/>
      <c r="S28" s="888"/>
      <c r="T28" s="888"/>
      <c r="U28" s="888"/>
      <c r="V28" s="888">
        <v>1396</v>
      </c>
      <c r="W28" s="888"/>
      <c r="X28" s="888"/>
      <c r="Y28" s="888"/>
      <c r="Z28" s="888"/>
      <c r="AA28" s="888">
        <v>15</v>
      </c>
      <c r="AB28" s="888"/>
      <c r="AC28" s="888"/>
      <c r="AD28" s="888"/>
      <c r="AE28" s="889"/>
      <c r="AF28" s="890">
        <v>15</v>
      </c>
      <c r="AG28" s="888"/>
      <c r="AH28" s="888"/>
      <c r="AI28" s="888"/>
      <c r="AJ28" s="891"/>
      <c r="AK28" s="892">
        <v>72</v>
      </c>
      <c r="AL28" s="893"/>
      <c r="AM28" s="893"/>
      <c r="AN28" s="893"/>
      <c r="AO28" s="893"/>
      <c r="AP28" s="893" t="s">
        <v>583</v>
      </c>
      <c r="AQ28" s="893"/>
      <c r="AR28" s="893"/>
      <c r="AS28" s="893"/>
      <c r="AT28" s="893"/>
      <c r="AU28" s="893" t="s">
        <v>583</v>
      </c>
      <c r="AV28" s="893"/>
      <c r="AW28" s="893"/>
      <c r="AX28" s="893"/>
      <c r="AY28" s="893"/>
      <c r="AZ28" s="894" t="s">
        <v>583</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408</v>
      </c>
      <c r="C29" s="846"/>
      <c r="D29" s="846"/>
      <c r="E29" s="846"/>
      <c r="F29" s="846"/>
      <c r="G29" s="846"/>
      <c r="H29" s="846"/>
      <c r="I29" s="846"/>
      <c r="J29" s="846"/>
      <c r="K29" s="846"/>
      <c r="L29" s="846"/>
      <c r="M29" s="846"/>
      <c r="N29" s="846"/>
      <c r="O29" s="846"/>
      <c r="P29" s="847"/>
      <c r="Q29" s="848">
        <v>1482</v>
      </c>
      <c r="R29" s="849"/>
      <c r="S29" s="849"/>
      <c r="T29" s="849"/>
      <c r="U29" s="849"/>
      <c r="V29" s="849">
        <v>1461</v>
      </c>
      <c r="W29" s="849"/>
      <c r="X29" s="849"/>
      <c r="Y29" s="849"/>
      <c r="Z29" s="849"/>
      <c r="AA29" s="849">
        <v>21</v>
      </c>
      <c r="AB29" s="849"/>
      <c r="AC29" s="849"/>
      <c r="AD29" s="849"/>
      <c r="AE29" s="850"/>
      <c r="AF29" s="851">
        <v>21</v>
      </c>
      <c r="AG29" s="852"/>
      <c r="AH29" s="852"/>
      <c r="AI29" s="852"/>
      <c r="AJ29" s="853"/>
      <c r="AK29" s="899">
        <v>240</v>
      </c>
      <c r="AL29" s="895"/>
      <c r="AM29" s="895"/>
      <c r="AN29" s="895"/>
      <c r="AO29" s="895"/>
      <c r="AP29" s="895" t="s">
        <v>583</v>
      </c>
      <c r="AQ29" s="895"/>
      <c r="AR29" s="895"/>
      <c r="AS29" s="895"/>
      <c r="AT29" s="895"/>
      <c r="AU29" s="895" t="s">
        <v>583</v>
      </c>
      <c r="AV29" s="895"/>
      <c r="AW29" s="895"/>
      <c r="AX29" s="895"/>
      <c r="AY29" s="895"/>
      <c r="AZ29" s="896" t="s">
        <v>583</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409</v>
      </c>
      <c r="C30" s="846"/>
      <c r="D30" s="846"/>
      <c r="E30" s="846"/>
      <c r="F30" s="846"/>
      <c r="G30" s="846"/>
      <c r="H30" s="846"/>
      <c r="I30" s="846"/>
      <c r="J30" s="846"/>
      <c r="K30" s="846"/>
      <c r="L30" s="846"/>
      <c r="M30" s="846"/>
      <c r="N30" s="846"/>
      <c r="O30" s="846"/>
      <c r="P30" s="847"/>
      <c r="Q30" s="848">
        <v>198</v>
      </c>
      <c r="R30" s="849"/>
      <c r="S30" s="849"/>
      <c r="T30" s="849"/>
      <c r="U30" s="849"/>
      <c r="V30" s="849">
        <v>198</v>
      </c>
      <c r="W30" s="849"/>
      <c r="X30" s="849"/>
      <c r="Y30" s="849"/>
      <c r="Z30" s="849"/>
      <c r="AA30" s="849" t="s">
        <v>583</v>
      </c>
      <c r="AB30" s="849"/>
      <c r="AC30" s="849"/>
      <c r="AD30" s="849"/>
      <c r="AE30" s="850"/>
      <c r="AF30" s="851" t="s">
        <v>228</v>
      </c>
      <c r="AG30" s="852"/>
      <c r="AH30" s="852"/>
      <c r="AI30" s="852"/>
      <c r="AJ30" s="853"/>
      <c r="AK30" s="899">
        <v>49</v>
      </c>
      <c r="AL30" s="895"/>
      <c r="AM30" s="895"/>
      <c r="AN30" s="895"/>
      <c r="AO30" s="895"/>
      <c r="AP30" s="895" t="s">
        <v>583</v>
      </c>
      <c r="AQ30" s="895"/>
      <c r="AR30" s="895"/>
      <c r="AS30" s="895"/>
      <c r="AT30" s="895"/>
      <c r="AU30" s="895" t="s">
        <v>583</v>
      </c>
      <c r="AV30" s="895"/>
      <c r="AW30" s="895"/>
      <c r="AX30" s="895"/>
      <c r="AY30" s="895"/>
      <c r="AZ30" s="896" t="s">
        <v>583</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410</v>
      </c>
      <c r="C31" s="846"/>
      <c r="D31" s="846"/>
      <c r="E31" s="846"/>
      <c r="F31" s="846"/>
      <c r="G31" s="846"/>
      <c r="H31" s="846"/>
      <c r="I31" s="846"/>
      <c r="J31" s="846"/>
      <c r="K31" s="846"/>
      <c r="L31" s="846"/>
      <c r="M31" s="846"/>
      <c r="N31" s="846"/>
      <c r="O31" s="846"/>
      <c r="P31" s="847"/>
      <c r="Q31" s="848">
        <v>141</v>
      </c>
      <c r="R31" s="849"/>
      <c r="S31" s="849"/>
      <c r="T31" s="849"/>
      <c r="U31" s="849"/>
      <c r="V31" s="849">
        <v>106</v>
      </c>
      <c r="W31" s="849"/>
      <c r="X31" s="849"/>
      <c r="Y31" s="849"/>
      <c r="Z31" s="849"/>
      <c r="AA31" s="849">
        <v>35</v>
      </c>
      <c r="AB31" s="849"/>
      <c r="AC31" s="849"/>
      <c r="AD31" s="849"/>
      <c r="AE31" s="850"/>
      <c r="AF31" s="851">
        <v>35</v>
      </c>
      <c r="AG31" s="852"/>
      <c r="AH31" s="852"/>
      <c r="AI31" s="852"/>
      <c r="AJ31" s="853"/>
      <c r="AK31" s="899" t="s">
        <v>583</v>
      </c>
      <c r="AL31" s="895"/>
      <c r="AM31" s="895"/>
      <c r="AN31" s="895"/>
      <c r="AO31" s="895"/>
      <c r="AP31" s="895" t="s">
        <v>583</v>
      </c>
      <c r="AQ31" s="895"/>
      <c r="AR31" s="895"/>
      <c r="AS31" s="895"/>
      <c r="AT31" s="895"/>
      <c r="AU31" s="895" t="s">
        <v>583</v>
      </c>
      <c r="AV31" s="895"/>
      <c r="AW31" s="895"/>
      <c r="AX31" s="895"/>
      <c r="AY31" s="895"/>
      <c r="AZ31" s="896" t="s">
        <v>583</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411</v>
      </c>
      <c r="C32" s="846"/>
      <c r="D32" s="846"/>
      <c r="E32" s="846"/>
      <c r="F32" s="846"/>
      <c r="G32" s="846"/>
      <c r="H32" s="846"/>
      <c r="I32" s="846"/>
      <c r="J32" s="846"/>
      <c r="K32" s="846"/>
      <c r="L32" s="846"/>
      <c r="M32" s="846"/>
      <c r="N32" s="846"/>
      <c r="O32" s="846"/>
      <c r="P32" s="847"/>
      <c r="Q32" s="848">
        <v>397</v>
      </c>
      <c r="R32" s="849"/>
      <c r="S32" s="849"/>
      <c r="T32" s="849"/>
      <c r="U32" s="849"/>
      <c r="V32" s="849">
        <v>374</v>
      </c>
      <c r="W32" s="849"/>
      <c r="X32" s="849"/>
      <c r="Y32" s="849"/>
      <c r="Z32" s="849"/>
      <c r="AA32" s="849">
        <v>17</v>
      </c>
      <c r="AB32" s="849"/>
      <c r="AC32" s="849"/>
      <c r="AD32" s="849"/>
      <c r="AE32" s="850"/>
      <c r="AF32" s="851">
        <v>310</v>
      </c>
      <c r="AG32" s="852"/>
      <c r="AH32" s="852"/>
      <c r="AI32" s="852"/>
      <c r="AJ32" s="853"/>
      <c r="AK32" s="899">
        <v>75</v>
      </c>
      <c r="AL32" s="895"/>
      <c r="AM32" s="895"/>
      <c r="AN32" s="895"/>
      <c r="AO32" s="895"/>
      <c r="AP32" s="895">
        <v>2455</v>
      </c>
      <c r="AQ32" s="895"/>
      <c r="AR32" s="895"/>
      <c r="AS32" s="895"/>
      <c r="AT32" s="895"/>
      <c r="AU32" s="895">
        <v>1031</v>
      </c>
      <c r="AV32" s="895"/>
      <c r="AW32" s="895"/>
      <c r="AX32" s="895"/>
      <c r="AY32" s="895"/>
      <c r="AZ32" s="896" t="s">
        <v>583</v>
      </c>
      <c r="BA32" s="896"/>
      <c r="BB32" s="896"/>
      <c r="BC32" s="896"/>
      <c r="BD32" s="896"/>
      <c r="BE32" s="897" t="s">
        <v>412</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413</v>
      </c>
      <c r="C33" s="846"/>
      <c r="D33" s="846"/>
      <c r="E33" s="846"/>
      <c r="F33" s="846"/>
      <c r="G33" s="846"/>
      <c r="H33" s="846"/>
      <c r="I33" s="846"/>
      <c r="J33" s="846"/>
      <c r="K33" s="846"/>
      <c r="L33" s="846"/>
      <c r="M33" s="846"/>
      <c r="N33" s="846"/>
      <c r="O33" s="846"/>
      <c r="P33" s="847"/>
      <c r="Q33" s="848">
        <v>627</v>
      </c>
      <c r="R33" s="849"/>
      <c r="S33" s="849"/>
      <c r="T33" s="849"/>
      <c r="U33" s="849"/>
      <c r="V33" s="849">
        <v>559</v>
      </c>
      <c r="W33" s="849"/>
      <c r="X33" s="849"/>
      <c r="Y33" s="849"/>
      <c r="Z33" s="849"/>
      <c r="AA33" s="849">
        <v>68</v>
      </c>
      <c r="AB33" s="849"/>
      <c r="AC33" s="849"/>
      <c r="AD33" s="849"/>
      <c r="AE33" s="850"/>
      <c r="AF33" s="851">
        <v>549</v>
      </c>
      <c r="AG33" s="852"/>
      <c r="AH33" s="852"/>
      <c r="AI33" s="852"/>
      <c r="AJ33" s="853"/>
      <c r="AK33" s="899">
        <v>360</v>
      </c>
      <c r="AL33" s="895"/>
      <c r="AM33" s="895"/>
      <c r="AN33" s="895"/>
      <c r="AO33" s="895"/>
      <c r="AP33" s="895">
        <v>4286</v>
      </c>
      <c r="AQ33" s="895"/>
      <c r="AR33" s="895"/>
      <c r="AS33" s="895"/>
      <c r="AT33" s="895"/>
      <c r="AU33" s="895">
        <v>2833</v>
      </c>
      <c r="AV33" s="895"/>
      <c r="AW33" s="895"/>
      <c r="AX33" s="895"/>
      <c r="AY33" s="895"/>
      <c r="AZ33" s="896" t="s">
        <v>583</v>
      </c>
      <c r="BA33" s="896"/>
      <c r="BB33" s="896"/>
      <c r="BC33" s="896"/>
      <c r="BD33" s="896"/>
      <c r="BE33" s="897" t="s">
        <v>412</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t="s">
        <v>414</v>
      </c>
      <c r="C34" s="846"/>
      <c r="D34" s="846"/>
      <c r="E34" s="846"/>
      <c r="F34" s="846"/>
      <c r="G34" s="846"/>
      <c r="H34" s="846"/>
      <c r="I34" s="846"/>
      <c r="J34" s="846"/>
      <c r="K34" s="846"/>
      <c r="L34" s="846"/>
      <c r="M34" s="846"/>
      <c r="N34" s="846"/>
      <c r="O34" s="846"/>
      <c r="P34" s="847"/>
      <c r="Q34" s="848">
        <v>3443</v>
      </c>
      <c r="R34" s="849"/>
      <c r="S34" s="849"/>
      <c r="T34" s="849"/>
      <c r="U34" s="849"/>
      <c r="V34" s="849">
        <v>3288</v>
      </c>
      <c r="W34" s="849"/>
      <c r="X34" s="849"/>
      <c r="Y34" s="849"/>
      <c r="Z34" s="849"/>
      <c r="AA34" s="849">
        <v>154</v>
      </c>
      <c r="AB34" s="849"/>
      <c r="AC34" s="849"/>
      <c r="AD34" s="849"/>
      <c r="AE34" s="850"/>
      <c r="AF34" s="851">
        <v>763</v>
      </c>
      <c r="AG34" s="852"/>
      <c r="AH34" s="852"/>
      <c r="AI34" s="852"/>
      <c r="AJ34" s="853"/>
      <c r="AK34" s="899">
        <v>550</v>
      </c>
      <c r="AL34" s="895"/>
      <c r="AM34" s="895"/>
      <c r="AN34" s="895"/>
      <c r="AO34" s="895"/>
      <c r="AP34" s="895">
        <v>3342</v>
      </c>
      <c r="AQ34" s="895"/>
      <c r="AR34" s="895"/>
      <c r="AS34" s="895"/>
      <c r="AT34" s="895"/>
      <c r="AU34" s="895">
        <v>1427</v>
      </c>
      <c r="AV34" s="895"/>
      <c r="AW34" s="895"/>
      <c r="AX34" s="895"/>
      <c r="AY34" s="895"/>
      <c r="AZ34" s="896" t="s">
        <v>583</v>
      </c>
      <c r="BA34" s="896"/>
      <c r="BB34" s="896"/>
      <c r="BC34" s="896"/>
      <c r="BD34" s="896"/>
      <c r="BE34" s="897" t="s">
        <v>415</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t="s">
        <v>416</v>
      </c>
      <c r="C35" s="846"/>
      <c r="D35" s="846"/>
      <c r="E35" s="846"/>
      <c r="F35" s="846"/>
      <c r="G35" s="846"/>
      <c r="H35" s="846"/>
      <c r="I35" s="846"/>
      <c r="J35" s="846"/>
      <c r="K35" s="846"/>
      <c r="L35" s="846"/>
      <c r="M35" s="846"/>
      <c r="N35" s="846"/>
      <c r="O35" s="846"/>
      <c r="P35" s="847"/>
      <c r="Q35" s="848">
        <v>58</v>
      </c>
      <c r="R35" s="849"/>
      <c r="S35" s="849"/>
      <c r="T35" s="849"/>
      <c r="U35" s="849"/>
      <c r="V35" s="849">
        <v>0</v>
      </c>
      <c r="W35" s="849"/>
      <c r="X35" s="849"/>
      <c r="Y35" s="849"/>
      <c r="Z35" s="849"/>
      <c r="AA35" s="849">
        <v>58</v>
      </c>
      <c r="AB35" s="849"/>
      <c r="AC35" s="849"/>
      <c r="AD35" s="849"/>
      <c r="AE35" s="850"/>
      <c r="AF35" s="851">
        <v>65</v>
      </c>
      <c r="AG35" s="852"/>
      <c r="AH35" s="852"/>
      <c r="AI35" s="852"/>
      <c r="AJ35" s="853"/>
      <c r="AK35" s="899" t="s">
        <v>583</v>
      </c>
      <c r="AL35" s="895"/>
      <c r="AM35" s="895"/>
      <c r="AN35" s="895"/>
      <c r="AO35" s="895"/>
      <c r="AP35" s="895" t="s">
        <v>583</v>
      </c>
      <c r="AQ35" s="895"/>
      <c r="AR35" s="895"/>
      <c r="AS35" s="895"/>
      <c r="AT35" s="895"/>
      <c r="AU35" s="895" t="s">
        <v>583</v>
      </c>
      <c r="AV35" s="895"/>
      <c r="AW35" s="895"/>
      <c r="AX35" s="895"/>
      <c r="AY35" s="895"/>
      <c r="AZ35" s="896" t="s">
        <v>583</v>
      </c>
      <c r="BA35" s="896"/>
      <c r="BB35" s="896"/>
      <c r="BC35" s="896"/>
      <c r="BD35" s="896"/>
      <c r="BE35" s="897" t="s">
        <v>417</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418</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394</v>
      </c>
      <c r="B63" s="854" t="s">
        <v>419</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1758</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396</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421</v>
      </c>
      <c r="B66" s="793"/>
      <c r="C66" s="793"/>
      <c r="D66" s="793"/>
      <c r="E66" s="793"/>
      <c r="F66" s="793"/>
      <c r="G66" s="793"/>
      <c r="H66" s="793"/>
      <c r="I66" s="793"/>
      <c r="J66" s="793"/>
      <c r="K66" s="793"/>
      <c r="L66" s="793"/>
      <c r="M66" s="793"/>
      <c r="N66" s="793"/>
      <c r="O66" s="793"/>
      <c r="P66" s="794"/>
      <c r="Q66" s="798" t="s">
        <v>399</v>
      </c>
      <c r="R66" s="799"/>
      <c r="S66" s="799"/>
      <c r="T66" s="799"/>
      <c r="U66" s="800"/>
      <c r="V66" s="798" t="s">
        <v>422</v>
      </c>
      <c r="W66" s="799"/>
      <c r="X66" s="799"/>
      <c r="Y66" s="799"/>
      <c r="Z66" s="800"/>
      <c r="AA66" s="798" t="s">
        <v>423</v>
      </c>
      <c r="AB66" s="799"/>
      <c r="AC66" s="799"/>
      <c r="AD66" s="799"/>
      <c r="AE66" s="800"/>
      <c r="AF66" s="919" t="s">
        <v>424</v>
      </c>
      <c r="AG66" s="880"/>
      <c r="AH66" s="880"/>
      <c r="AI66" s="880"/>
      <c r="AJ66" s="920"/>
      <c r="AK66" s="798" t="s">
        <v>425</v>
      </c>
      <c r="AL66" s="793"/>
      <c r="AM66" s="793"/>
      <c r="AN66" s="793"/>
      <c r="AO66" s="794"/>
      <c r="AP66" s="798" t="s">
        <v>426</v>
      </c>
      <c r="AQ66" s="799"/>
      <c r="AR66" s="799"/>
      <c r="AS66" s="799"/>
      <c r="AT66" s="800"/>
      <c r="AU66" s="798" t="s">
        <v>427</v>
      </c>
      <c r="AV66" s="799"/>
      <c r="AW66" s="799"/>
      <c r="AX66" s="799"/>
      <c r="AY66" s="800"/>
      <c r="AZ66" s="798" t="s">
        <v>378</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584</v>
      </c>
      <c r="C68" s="935"/>
      <c r="D68" s="935"/>
      <c r="E68" s="935"/>
      <c r="F68" s="935"/>
      <c r="G68" s="935"/>
      <c r="H68" s="935"/>
      <c r="I68" s="935"/>
      <c r="J68" s="935"/>
      <c r="K68" s="935"/>
      <c r="L68" s="935"/>
      <c r="M68" s="935"/>
      <c r="N68" s="935"/>
      <c r="O68" s="935"/>
      <c r="P68" s="936"/>
      <c r="Q68" s="937">
        <v>236</v>
      </c>
      <c r="R68" s="931"/>
      <c r="S68" s="931"/>
      <c r="T68" s="931"/>
      <c r="U68" s="931"/>
      <c r="V68" s="931">
        <v>225</v>
      </c>
      <c r="W68" s="931"/>
      <c r="X68" s="931"/>
      <c r="Y68" s="931"/>
      <c r="Z68" s="931"/>
      <c r="AA68" s="931">
        <v>11</v>
      </c>
      <c r="AB68" s="931"/>
      <c r="AC68" s="931"/>
      <c r="AD68" s="931"/>
      <c r="AE68" s="931"/>
      <c r="AF68" s="931">
        <v>11</v>
      </c>
      <c r="AG68" s="931"/>
      <c r="AH68" s="931"/>
      <c r="AI68" s="931"/>
      <c r="AJ68" s="931"/>
      <c r="AK68" s="931" t="s">
        <v>585</v>
      </c>
      <c r="AL68" s="931"/>
      <c r="AM68" s="931"/>
      <c r="AN68" s="931"/>
      <c r="AO68" s="931"/>
      <c r="AP68" s="931" t="s">
        <v>583</v>
      </c>
      <c r="AQ68" s="931"/>
      <c r="AR68" s="931"/>
      <c r="AS68" s="931"/>
      <c r="AT68" s="931"/>
      <c r="AU68" s="931" t="s">
        <v>583</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586</v>
      </c>
      <c r="C69" s="939"/>
      <c r="D69" s="939"/>
      <c r="E69" s="939"/>
      <c r="F69" s="939"/>
      <c r="G69" s="939"/>
      <c r="H69" s="939"/>
      <c r="I69" s="939"/>
      <c r="J69" s="939"/>
      <c r="K69" s="939"/>
      <c r="L69" s="939"/>
      <c r="M69" s="939"/>
      <c r="N69" s="939"/>
      <c r="O69" s="939"/>
      <c r="P69" s="940"/>
      <c r="Q69" s="941">
        <v>607</v>
      </c>
      <c r="R69" s="895"/>
      <c r="S69" s="895"/>
      <c r="T69" s="895"/>
      <c r="U69" s="895"/>
      <c r="V69" s="895">
        <v>574</v>
      </c>
      <c r="W69" s="895"/>
      <c r="X69" s="895"/>
      <c r="Y69" s="895"/>
      <c r="Z69" s="895"/>
      <c r="AA69" s="895">
        <v>33</v>
      </c>
      <c r="AB69" s="895"/>
      <c r="AC69" s="895"/>
      <c r="AD69" s="895"/>
      <c r="AE69" s="895"/>
      <c r="AF69" s="895">
        <v>25</v>
      </c>
      <c r="AG69" s="895"/>
      <c r="AH69" s="895"/>
      <c r="AI69" s="895"/>
      <c r="AJ69" s="895"/>
      <c r="AK69" s="895" t="s">
        <v>585</v>
      </c>
      <c r="AL69" s="895"/>
      <c r="AM69" s="895"/>
      <c r="AN69" s="895"/>
      <c r="AO69" s="895"/>
      <c r="AP69" s="895">
        <v>29</v>
      </c>
      <c r="AQ69" s="895"/>
      <c r="AR69" s="895"/>
      <c r="AS69" s="895"/>
      <c r="AT69" s="895"/>
      <c r="AU69" s="895">
        <v>15</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587</v>
      </c>
      <c r="C70" s="939"/>
      <c r="D70" s="939"/>
      <c r="E70" s="939"/>
      <c r="F70" s="939"/>
      <c r="G70" s="939"/>
      <c r="H70" s="939"/>
      <c r="I70" s="939"/>
      <c r="J70" s="939"/>
      <c r="K70" s="939"/>
      <c r="L70" s="939"/>
      <c r="M70" s="939"/>
      <c r="N70" s="939"/>
      <c r="O70" s="939"/>
      <c r="P70" s="940"/>
      <c r="Q70" s="941">
        <v>12683</v>
      </c>
      <c r="R70" s="895"/>
      <c r="S70" s="895"/>
      <c r="T70" s="895"/>
      <c r="U70" s="895"/>
      <c r="V70" s="895">
        <v>10355</v>
      </c>
      <c r="W70" s="895"/>
      <c r="X70" s="895"/>
      <c r="Y70" s="895"/>
      <c r="Z70" s="895"/>
      <c r="AA70" s="895">
        <v>2328</v>
      </c>
      <c r="AB70" s="895"/>
      <c r="AC70" s="895"/>
      <c r="AD70" s="895"/>
      <c r="AE70" s="895"/>
      <c r="AF70" s="895">
        <v>2328</v>
      </c>
      <c r="AG70" s="895"/>
      <c r="AH70" s="895"/>
      <c r="AI70" s="895"/>
      <c r="AJ70" s="895"/>
      <c r="AK70" s="895" t="s">
        <v>583</v>
      </c>
      <c r="AL70" s="895"/>
      <c r="AM70" s="895"/>
      <c r="AN70" s="895"/>
      <c r="AO70" s="895"/>
      <c r="AP70" s="895" t="s">
        <v>585</v>
      </c>
      <c r="AQ70" s="895"/>
      <c r="AR70" s="895"/>
      <c r="AS70" s="895"/>
      <c r="AT70" s="895"/>
      <c r="AU70" s="895" t="s">
        <v>585</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588</v>
      </c>
      <c r="C71" s="939"/>
      <c r="D71" s="939"/>
      <c r="E71" s="939"/>
      <c r="F71" s="939"/>
      <c r="G71" s="939"/>
      <c r="H71" s="939"/>
      <c r="I71" s="939"/>
      <c r="J71" s="939"/>
      <c r="K71" s="939"/>
      <c r="L71" s="939"/>
      <c r="M71" s="939"/>
      <c r="N71" s="939"/>
      <c r="O71" s="939"/>
      <c r="P71" s="940"/>
      <c r="Q71" s="941">
        <v>21</v>
      </c>
      <c r="R71" s="895"/>
      <c r="S71" s="895"/>
      <c r="T71" s="895"/>
      <c r="U71" s="895"/>
      <c r="V71" s="895">
        <v>21</v>
      </c>
      <c r="W71" s="895"/>
      <c r="X71" s="895"/>
      <c r="Y71" s="895"/>
      <c r="Z71" s="895"/>
      <c r="AA71" s="895">
        <v>0</v>
      </c>
      <c r="AB71" s="895"/>
      <c r="AC71" s="895"/>
      <c r="AD71" s="895"/>
      <c r="AE71" s="895"/>
      <c r="AF71" s="895">
        <v>0</v>
      </c>
      <c r="AG71" s="895"/>
      <c r="AH71" s="895"/>
      <c r="AI71" s="895"/>
      <c r="AJ71" s="895"/>
      <c r="AK71" s="895">
        <v>21</v>
      </c>
      <c r="AL71" s="895"/>
      <c r="AM71" s="895"/>
      <c r="AN71" s="895"/>
      <c r="AO71" s="895"/>
      <c r="AP71" s="895" t="s">
        <v>585</v>
      </c>
      <c r="AQ71" s="895"/>
      <c r="AR71" s="895"/>
      <c r="AS71" s="895"/>
      <c r="AT71" s="895"/>
      <c r="AU71" s="895" t="s">
        <v>585</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589</v>
      </c>
      <c r="C72" s="939"/>
      <c r="D72" s="939"/>
      <c r="E72" s="939"/>
      <c r="F72" s="939"/>
      <c r="G72" s="939"/>
      <c r="H72" s="939"/>
      <c r="I72" s="939"/>
      <c r="J72" s="939"/>
      <c r="K72" s="939"/>
      <c r="L72" s="939"/>
      <c r="M72" s="939"/>
      <c r="N72" s="939"/>
      <c r="O72" s="939"/>
      <c r="P72" s="940"/>
      <c r="Q72" s="941">
        <v>12</v>
      </c>
      <c r="R72" s="895"/>
      <c r="S72" s="895"/>
      <c r="T72" s="895"/>
      <c r="U72" s="895"/>
      <c r="V72" s="895">
        <v>11</v>
      </c>
      <c r="W72" s="895"/>
      <c r="X72" s="895"/>
      <c r="Y72" s="895"/>
      <c r="Z72" s="895"/>
      <c r="AA72" s="895">
        <v>1</v>
      </c>
      <c r="AB72" s="895"/>
      <c r="AC72" s="895"/>
      <c r="AD72" s="895"/>
      <c r="AE72" s="895"/>
      <c r="AF72" s="895">
        <v>1</v>
      </c>
      <c r="AG72" s="895"/>
      <c r="AH72" s="895"/>
      <c r="AI72" s="895"/>
      <c r="AJ72" s="895"/>
      <c r="AK72" s="895" t="s">
        <v>585</v>
      </c>
      <c r="AL72" s="895"/>
      <c r="AM72" s="895"/>
      <c r="AN72" s="895"/>
      <c r="AO72" s="895"/>
      <c r="AP72" s="895" t="s">
        <v>585</v>
      </c>
      <c r="AQ72" s="895"/>
      <c r="AR72" s="895"/>
      <c r="AS72" s="895"/>
      <c r="AT72" s="895"/>
      <c r="AU72" s="895" t="s">
        <v>585</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590</v>
      </c>
      <c r="C73" s="939"/>
      <c r="D73" s="939"/>
      <c r="E73" s="939"/>
      <c r="F73" s="939"/>
      <c r="G73" s="939"/>
      <c r="H73" s="939"/>
      <c r="I73" s="939"/>
      <c r="J73" s="939"/>
      <c r="K73" s="939"/>
      <c r="L73" s="939"/>
      <c r="M73" s="939"/>
      <c r="N73" s="939"/>
      <c r="O73" s="939"/>
      <c r="P73" s="940"/>
      <c r="Q73" s="941">
        <v>661</v>
      </c>
      <c r="R73" s="895"/>
      <c r="S73" s="895"/>
      <c r="T73" s="895"/>
      <c r="U73" s="895"/>
      <c r="V73" s="895">
        <v>535</v>
      </c>
      <c r="W73" s="895"/>
      <c r="X73" s="895"/>
      <c r="Y73" s="895"/>
      <c r="Z73" s="895"/>
      <c r="AA73" s="895">
        <v>126</v>
      </c>
      <c r="AB73" s="895"/>
      <c r="AC73" s="895"/>
      <c r="AD73" s="895"/>
      <c r="AE73" s="895"/>
      <c r="AF73" s="895">
        <v>126</v>
      </c>
      <c r="AG73" s="895"/>
      <c r="AH73" s="895"/>
      <c r="AI73" s="895"/>
      <c r="AJ73" s="895"/>
      <c r="AK73" s="895" t="s">
        <v>585</v>
      </c>
      <c r="AL73" s="895"/>
      <c r="AM73" s="895"/>
      <c r="AN73" s="895"/>
      <c r="AO73" s="895"/>
      <c r="AP73" s="895" t="s">
        <v>585</v>
      </c>
      <c r="AQ73" s="895"/>
      <c r="AR73" s="895"/>
      <c r="AS73" s="895"/>
      <c r="AT73" s="895"/>
      <c r="AU73" s="895" t="s">
        <v>585</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591</v>
      </c>
      <c r="C74" s="939"/>
      <c r="D74" s="939"/>
      <c r="E74" s="939"/>
      <c r="F74" s="939"/>
      <c r="G74" s="939"/>
      <c r="H74" s="939"/>
      <c r="I74" s="939"/>
      <c r="J74" s="939"/>
      <c r="K74" s="939"/>
      <c r="L74" s="939"/>
      <c r="M74" s="939"/>
      <c r="N74" s="939"/>
      <c r="O74" s="939"/>
      <c r="P74" s="940"/>
      <c r="Q74" s="941">
        <v>835177</v>
      </c>
      <c r="R74" s="895"/>
      <c r="S74" s="895"/>
      <c r="T74" s="895"/>
      <c r="U74" s="895"/>
      <c r="V74" s="895">
        <v>803839</v>
      </c>
      <c r="W74" s="895"/>
      <c r="X74" s="895"/>
      <c r="Y74" s="895"/>
      <c r="Z74" s="895"/>
      <c r="AA74" s="895">
        <v>31338</v>
      </c>
      <c r="AB74" s="895"/>
      <c r="AC74" s="895"/>
      <c r="AD74" s="895"/>
      <c r="AE74" s="895"/>
      <c r="AF74" s="895">
        <v>31338</v>
      </c>
      <c r="AG74" s="895"/>
      <c r="AH74" s="895"/>
      <c r="AI74" s="895"/>
      <c r="AJ74" s="895"/>
      <c r="AK74" s="895">
        <v>7164</v>
      </c>
      <c r="AL74" s="895"/>
      <c r="AM74" s="895"/>
      <c r="AN74" s="895"/>
      <c r="AO74" s="895"/>
      <c r="AP74" s="895" t="s">
        <v>585</v>
      </c>
      <c r="AQ74" s="895"/>
      <c r="AR74" s="895"/>
      <c r="AS74" s="895"/>
      <c r="AT74" s="895"/>
      <c r="AU74" s="895" t="s">
        <v>585</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394</v>
      </c>
      <c r="B88" s="854" t="s">
        <v>428</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54" t="s">
        <v>429</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430</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431</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434</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435</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436</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437</v>
      </c>
      <c r="AB109" s="958"/>
      <c r="AC109" s="958"/>
      <c r="AD109" s="958"/>
      <c r="AE109" s="959"/>
      <c r="AF109" s="957" t="s">
        <v>438</v>
      </c>
      <c r="AG109" s="958"/>
      <c r="AH109" s="958"/>
      <c r="AI109" s="958"/>
      <c r="AJ109" s="959"/>
      <c r="AK109" s="957" t="s">
        <v>306</v>
      </c>
      <c r="AL109" s="958"/>
      <c r="AM109" s="958"/>
      <c r="AN109" s="958"/>
      <c r="AO109" s="959"/>
      <c r="AP109" s="957" t="s">
        <v>439</v>
      </c>
      <c r="AQ109" s="958"/>
      <c r="AR109" s="958"/>
      <c r="AS109" s="958"/>
      <c r="AT109" s="960"/>
      <c r="AU109" s="977" t="s">
        <v>436</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437</v>
      </c>
      <c r="BR109" s="958"/>
      <c r="BS109" s="958"/>
      <c r="BT109" s="958"/>
      <c r="BU109" s="959"/>
      <c r="BV109" s="957" t="s">
        <v>438</v>
      </c>
      <c r="BW109" s="958"/>
      <c r="BX109" s="958"/>
      <c r="BY109" s="958"/>
      <c r="BZ109" s="959"/>
      <c r="CA109" s="957" t="s">
        <v>306</v>
      </c>
      <c r="CB109" s="958"/>
      <c r="CC109" s="958"/>
      <c r="CD109" s="958"/>
      <c r="CE109" s="959"/>
      <c r="CF109" s="978" t="s">
        <v>439</v>
      </c>
      <c r="CG109" s="978"/>
      <c r="CH109" s="978"/>
      <c r="CI109" s="978"/>
      <c r="CJ109" s="978"/>
      <c r="CK109" s="957" t="s">
        <v>440</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437</v>
      </c>
      <c r="DH109" s="958"/>
      <c r="DI109" s="958"/>
      <c r="DJ109" s="958"/>
      <c r="DK109" s="959"/>
      <c r="DL109" s="957" t="s">
        <v>438</v>
      </c>
      <c r="DM109" s="958"/>
      <c r="DN109" s="958"/>
      <c r="DO109" s="958"/>
      <c r="DP109" s="959"/>
      <c r="DQ109" s="957" t="s">
        <v>306</v>
      </c>
      <c r="DR109" s="958"/>
      <c r="DS109" s="958"/>
      <c r="DT109" s="958"/>
      <c r="DU109" s="959"/>
      <c r="DV109" s="957" t="s">
        <v>439</v>
      </c>
      <c r="DW109" s="958"/>
      <c r="DX109" s="958"/>
      <c r="DY109" s="958"/>
      <c r="DZ109" s="960"/>
    </row>
    <row r="110" spans="1:131" s="226" customFormat="1" ht="26.25" customHeight="1" x14ac:dyDescent="0.15">
      <c r="A110" s="961" t="s">
        <v>441</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997245</v>
      </c>
      <c r="AB110" s="965"/>
      <c r="AC110" s="965"/>
      <c r="AD110" s="965"/>
      <c r="AE110" s="966"/>
      <c r="AF110" s="967">
        <v>972634</v>
      </c>
      <c r="AG110" s="965"/>
      <c r="AH110" s="965"/>
      <c r="AI110" s="965"/>
      <c r="AJ110" s="966"/>
      <c r="AK110" s="967">
        <v>983659</v>
      </c>
      <c r="AL110" s="965"/>
      <c r="AM110" s="965"/>
      <c r="AN110" s="965"/>
      <c r="AO110" s="966"/>
      <c r="AP110" s="968">
        <v>22.3</v>
      </c>
      <c r="AQ110" s="969"/>
      <c r="AR110" s="969"/>
      <c r="AS110" s="969"/>
      <c r="AT110" s="970"/>
      <c r="AU110" s="971" t="s">
        <v>73</v>
      </c>
      <c r="AV110" s="972"/>
      <c r="AW110" s="972"/>
      <c r="AX110" s="972"/>
      <c r="AY110" s="972"/>
      <c r="AZ110" s="994" t="s">
        <v>442</v>
      </c>
      <c r="BA110" s="962"/>
      <c r="BB110" s="962"/>
      <c r="BC110" s="962"/>
      <c r="BD110" s="962"/>
      <c r="BE110" s="962"/>
      <c r="BF110" s="962"/>
      <c r="BG110" s="962"/>
      <c r="BH110" s="962"/>
      <c r="BI110" s="962"/>
      <c r="BJ110" s="962"/>
      <c r="BK110" s="962"/>
      <c r="BL110" s="962"/>
      <c r="BM110" s="962"/>
      <c r="BN110" s="962"/>
      <c r="BO110" s="962"/>
      <c r="BP110" s="963"/>
      <c r="BQ110" s="995">
        <v>13305896</v>
      </c>
      <c r="BR110" s="996"/>
      <c r="BS110" s="996"/>
      <c r="BT110" s="996"/>
      <c r="BU110" s="996"/>
      <c r="BV110" s="996">
        <v>13537446</v>
      </c>
      <c r="BW110" s="996"/>
      <c r="BX110" s="996"/>
      <c r="BY110" s="996"/>
      <c r="BZ110" s="996"/>
      <c r="CA110" s="996">
        <v>13251268</v>
      </c>
      <c r="CB110" s="996"/>
      <c r="CC110" s="996"/>
      <c r="CD110" s="996"/>
      <c r="CE110" s="996"/>
      <c r="CF110" s="1009">
        <v>300.10000000000002</v>
      </c>
      <c r="CG110" s="1010"/>
      <c r="CH110" s="1010"/>
      <c r="CI110" s="1010"/>
      <c r="CJ110" s="1010"/>
      <c r="CK110" s="1011" t="s">
        <v>443</v>
      </c>
      <c r="CL110" s="1012"/>
      <c r="CM110" s="994" t="s">
        <v>444</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228</v>
      </c>
      <c r="DH110" s="996"/>
      <c r="DI110" s="996"/>
      <c r="DJ110" s="996"/>
      <c r="DK110" s="996"/>
      <c r="DL110" s="996" t="s">
        <v>445</v>
      </c>
      <c r="DM110" s="996"/>
      <c r="DN110" s="996"/>
      <c r="DO110" s="996"/>
      <c r="DP110" s="996"/>
      <c r="DQ110" s="996" t="s">
        <v>228</v>
      </c>
      <c r="DR110" s="996"/>
      <c r="DS110" s="996"/>
      <c r="DT110" s="996"/>
      <c r="DU110" s="996"/>
      <c r="DV110" s="997" t="s">
        <v>396</v>
      </c>
      <c r="DW110" s="997"/>
      <c r="DX110" s="997"/>
      <c r="DY110" s="997"/>
      <c r="DZ110" s="998"/>
    </row>
    <row r="111" spans="1:131" s="226" customFormat="1" ht="26.25" customHeight="1" x14ac:dyDescent="0.15">
      <c r="A111" s="999" t="s">
        <v>446</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228</v>
      </c>
      <c r="AB111" s="1003"/>
      <c r="AC111" s="1003"/>
      <c r="AD111" s="1003"/>
      <c r="AE111" s="1004"/>
      <c r="AF111" s="1005" t="s">
        <v>445</v>
      </c>
      <c r="AG111" s="1003"/>
      <c r="AH111" s="1003"/>
      <c r="AI111" s="1003"/>
      <c r="AJ111" s="1004"/>
      <c r="AK111" s="1005" t="s">
        <v>228</v>
      </c>
      <c r="AL111" s="1003"/>
      <c r="AM111" s="1003"/>
      <c r="AN111" s="1003"/>
      <c r="AO111" s="1004"/>
      <c r="AP111" s="1006" t="s">
        <v>228</v>
      </c>
      <c r="AQ111" s="1007"/>
      <c r="AR111" s="1007"/>
      <c r="AS111" s="1007"/>
      <c r="AT111" s="1008"/>
      <c r="AU111" s="973"/>
      <c r="AV111" s="974"/>
      <c r="AW111" s="974"/>
      <c r="AX111" s="974"/>
      <c r="AY111" s="974"/>
      <c r="AZ111" s="987" t="s">
        <v>447</v>
      </c>
      <c r="BA111" s="988"/>
      <c r="BB111" s="988"/>
      <c r="BC111" s="988"/>
      <c r="BD111" s="988"/>
      <c r="BE111" s="988"/>
      <c r="BF111" s="988"/>
      <c r="BG111" s="988"/>
      <c r="BH111" s="988"/>
      <c r="BI111" s="988"/>
      <c r="BJ111" s="988"/>
      <c r="BK111" s="988"/>
      <c r="BL111" s="988"/>
      <c r="BM111" s="988"/>
      <c r="BN111" s="988"/>
      <c r="BO111" s="988"/>
      <c r="BP111" s="989"/>
      <c r="BQ111" s="990">
        <v>572810</v>
      </c>
      <c r="BR111" s="991"/>
      <c r="BS111" s="991"/>
      <c r="BT111" s="991"/>
      <c r="BU111" s="991"/>
      <c r="BV111" s="991">
        <v>425761</v>
      </c>
      <c r="BW111" s="991"/>
      <c r="BX111" s="991"/>
      <c r="BY111" s="991"/>
      <c r="BZ111" s="991"/>
      <c r="CA111" s="991">
        <v>269891</v>
      </c>
      <c r="CB111" s="991"/>
      <c r="CC111" s="991"/>
      <c r="CD111" s="991"/>
      <c r="CE111" s="991"/>
      <c r="CF111" s="985">
        <v>6.1</v>
      </c>
      <c r="CG111" s="986"/>
      <c r="CH111" s="986"/>
      <c r="CI111" s="986"/>
      <c r="CJ111" s="986"/>
      <c r="CK111" s="1013"/>
      <c r="CL111" s="1014"/>
      <c r="CM111" s="987" t="s">
        <v>448</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445</v>
      </c>
      <c r="DH111" s="991"/>
      <c r="DI111" s="991"/>
      <c r="DJ111" s="991"/>
      <c r="DK111" s="991"/>
      <c r="DL111" s="991" t="s">
        <v>228</v>
      </c>
      <c r="DM111" s="991"/>
      <c r="DN111" s="991"/>
      <c r="DO111" s="991"/>
      <c r="DP111" s="991"/>
      <c r="DQ111" s="991" t="s">
        <v>228</v>
      </c>
      <c r="DR111" s="991"/>
      <c r="DS111" s="991"/>
      <c r="DT111" s="991"/>
      <c r="DU111" s="991"/>
      <c r="DV111" s="992" t="s">
        <v>228</v>
      </c>
      <c r="DW111" s="992"/>
      <c r="DX111" s="992"/>
      <c r="DY111" s="992"/>
      <c r="DZ111" s="993"/>
    </row>
    <row r="112" spans="1:131" s="226" customFormat="1" ht="26.25" customHeight="1" x14ac:dyDescent="0.15">
      <c r="A112" s="1017" t="s">
        <v>449</v>
      </c>
      <c r="B112" s="1018"/>
      <c r="C112" s="988" t="s">
        <v>450</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228</v>
      </c>
      <c r="AB112" s="1024"/>
      <c r="AC112" s="1024"/>
      <c r="AD112" s="1024"/>
      <c r="AE112" s="1025"/>
      <c r="AF112" s="1026" t="s">
        <v>228</v>
      </c>
      <c r="AG112" s="1024"/>
      <c r="AH112" s="1024"/>
      <c r="AI112" s="1024"/>
      <c r="AJ112" s="1025"/>
      <c r="AK112" s="1026" t="s">
        <v>228</v>
      </c>
      <c r="AL112" s="1024"/>
      <c r="AM112" s="1024"/>
      <c r="AN112" s="1024"/>
      <c r="AO112" s="1025"/>
      <c r="AP112" s="1027" t="s">
        <v>396</v>
      </c>
      <c r="AQ112" s="1028"/>
      <c r="AR112" s="1028"/>
      <c r="AS112" s="1028"/>
      <c r="AT112" s="1029"/>
      <c r="AU112" s="973"/>
      <c r="AV112" s="974"/>
      <c r="AW112" s="974"/>
      <c r="AX112" s="974"/>
      <c r="AY112" s="974"/>
      <c r="AZ112" s="987" t="s">
        <v>451</v>
      </c>
      <c r="BA112" s="988"/>
      <c r="BB112" s="988"/>
      <c r="BC112" s="988"/>
      <c r="BD112" s="988"/>
      <c r="BE112" s="988"/>
      <c r="BF112" s="988"/>
      <c r="BG112" s="988"/>
      <c r="BH112" s="988"/>
      <c r="BI112" s="988"/>
      <c r="BJ112" s="988"/>
      <c r="BK112" s="988"/>
      <c r="BL112" s="988"/>
      <c r="BM112" s="988"/>
      <c r="BN112" s="988"/>
      <c r="BO112" s="988"/>
      <c r="BP112" s="989"/>
      <c r="BQ112" s="990">
        <v>6148541</v>
      </c>
      <c r="BR112" s="991"/>
      <c r="BS112" s="991"/>
      <c r="BT112" s="991"/>
      <c r="BU112" s="991"/>
      <c r="BV112" s="991">
        <v>5881616</v>
      </c>
      <c r="BW112" s="991"/>
      <c r="BX112" s="991"/>
      <c r="BY112" s="991"/>
      <c r="BZ112" s="991"/>
      <c r="CA112" s="991">
        <v>5291163</v>
      </c>
      <c r="CB112" s="991"/>
      <c r="CC112" s="991"/>
      <c r="CD112" s="991"/>
      <c r="CE112" s="991"/>
      <c r="CF112" s="985">
        <v>119.8</v>
      </c>
      <c r="CG112" s="986"/>
      <c r="CH112" s="986"/>
      <c r="CI112" s="986"/>
      <c r="CJ112" s="986"/>
      <c r="CK112" s="1013"/>
      <c r="CL112" s="1014"/>
      <c r="CM112" s="987" t="s">
        <v>452</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228</v>
      </c>
      <c r="DH112" s="991"/>
      <c r="DI112" s="991"/>
      <c r="DJ112" s="991"/>
      <c r="DK112" s="991"/>
      <c r="DL112" s="991" t="s">
        <v>445</v>
      </c>
      <c r="DM112" s="991"/>
      <c r="DN112" s="991"/>
      <c r="DO112" s="991"/>
      <c r="DP112" s="991"/>
      <c r="DQ112" s="991" t="s">
        <v>228</v>
      </c>
      <c r="DR112" s="991"/>
      <c r="DS112" s="991"/>
      <c r="DT112" s="991"/>
      <c r="DU112" s="991"/>
      <c r="DV112" s="992" t="s">
        <v>228</v>
      </c>
      <c r="DW112" s="992"/>
      <c r="DX112" s="992"/>
      <c r="DY112" s="992"/>
      <c r="DZ112" s="993"/>
    </row>
    <row r="113" spans="1:130" s="226" customFormat="1" ht="26.25" customHeight="1" x14ac:dyDescent="0.15">
      <c r="A113" s="1019"/>
      <c r="B113" s="1020"/>
      <c r="C113" s="988" t="s">
        <v>453</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623375</v>
      </c>
      <c r="AB113" s="1003"/>
      <c r="AC113" s="1003"/>
      <c r="AD113" s="1003"/>
      <c r="AE113" s="1004"/>
      <c r="AF113" s="1005">
        <v>619204</v>
      </c>
      <c r="AG113" s="1003"/>
      <c r="AH113" s="1003"/>
      <c r="AI113" s="1003"/>
      <c r="AJ113" s="1004"/>
      <c r="AK113" s="1005">
        <v>560215</v>
      </c>
      <c r="AL113" s="1003"/>
      <c r="AM113" s="1003"/>
      <c r="AN113" s="1003"/>
      <c r="AO113" s="1004"/>
      <c r="AP113" s="1006">
        <v>12.7</v>
      </c>
      <c r="AQ113" s="1007"/>
      <c r="AR113" s="1007"/>
      <c r="AS113" s="1007"/>
      <c r="AT113" s="1008"/>
      <c r="AU113" s="973"/>
      <c r="AV113" s="974"/>
      <c r="AW113" s="974"/>
      <c r="AX113" s="974"/>
      <c r="AY113" s="974"/>
      <c r="AZ113" s="987" t="s">
        <v>454</v>
      </c>
      <c r="BA113" s="988"/>
      <c r="BB113" s="988"/>
      <c r="BC113" s="988"/>
      <c r="BD113" s="988"/>
      <c r="BE113" s="988"/>
      <c r="BF113" s="988"/>
      <c r="BG113" s="988"/>
      <c r="BH113" s="988"/>
      <c r="BI113" s="988"/>
      <c r="BJ113" s="988"/>
      <c r="BK113" s="988"/>
      <c r="BL113" s="988"/>
      <c r="BM113" s="988"/>
      <c r="BN113" s="988"/>
      <c r="BO113" s="988"/>
      <c r="BP113" s="989"/>
      <c r="BQ113" s="990">
        <v>22743</v>
      </c>
      <c r="BR113" s="991"/>
      <c r="BS113" s="991"/>
      <c r="BT113" s="991"/>
      <c r="BU113" s="991"/>
      <c r="BV113" s="991">
        <v>8076</v>
      </c>
      <c r="BW113" s="991"/>
      <c r="BX113" s="991"/>
      <c r="BY113" s="991"/>
      <c r="BZ113" s="991"/>
      <c r="CA113" s="991">
        <v>14500</v>
      </c>
      <c r="CB113" s="991"/>
      <c r="CC113" s="991"/>
      <c r="CD113" s="991"/>
      <c r="CE113" s="991"/>
      <c r="CF113" s="985">
        <v>0.3</v>
      </c>
      <c r="CG113" s="986"/>
      <c r="CH113" s="986"/>
      <c r="CI113" s="986"/>
      <c r="CJ113" s="986"/>
      <c r="CK113" s="1013"/>
      <c r="CL113" s="1014"/>
      <c r="CM113" s="987" t="s">
        <v>455</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445</v>
      </c>
      <c r="DH113" s="1024"/>
      <c r="DI113" s="1024"/>
      <c r="DJ113" s="1024"/>
      <c r="DK113" s="1025"/>
      <c r="DL113" s="1026" t="s">
        <v>228</v>
      </c>
      <c r="DM113" s="1024"/>
      <c r="DN113" s="1024"/>
      <c r="DO113" s="1024"/>
      <c r="DP113" s="1025"/>
      <c r="DQ113" s="1026" t="s">
        <v>396</v>
      </c>
      <c r="DR113" s="1024"/>
      <c r="DS113" s="1024"/>
      <c r="DT113" s="1024"/>
      <c r="DU113" s="1025"/>
      <c r="DV113" s="1027" t="s">
        <v>228</v>
      </c>
      <c r="DW113" s="1028"/>
      <c r="DX113" s="1028"/>
      <c r="DY113" s="1028"/>
      <c r="DZ113" s="1029"/>
    </row>
    <row r="114" spans="1:130" s="226" customFormat="1" ht="26.25" customHeight="1" x14ac:dyDescent="0.15">
      <c r="A114" s="1019"/>
      <c r="B114" s="1020"/>
      <c r="C114" s="988" t="s">
        <v>456</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14791</v>
      </c>
      <c r="AB114" s="1024"/>
      <c r="AC114" s="1024"/>
      <c r="AD114" s="1024"/>
      <c r="AE114" s="1025"/>
      <c r="AF114" s="1026">
        <v>14791</v>
      </c>
      <c r="AG114" s="1024"/>
      <c r="AH114" s="1024"/>
      <c r="AI114" s="1024"/>
      <c r="AJ114" s="1025"/>
      <c r="AK114" s="1026">
        <v>8168</v>
      </c>
      <c r="AL114" s="1024"/>
      <c r="AM114" s="1024"/>
      <c r="AN114" s="1024"/>
      <c r="AO114" s="1025"/>
      <c r="AP114" s="1027">
        <v>0.2</v>
      </c>
      <c r="AQ114" s="1028"/>
      <c r="AR114" s="1028"/>
      <c r="AS114" s="1028"/>
      <c r="AT114" s="1029"/>
      <c r="AU114" s="973"/>
      <c r="AV114" s="974"/>
      <c r="AW114" s="974"/>
      <c r="AX114" s="974"/>
      <c r="AY114" s="974"/>
      <c r="AZ114" s="987" t="s">
        <v>457</v>
      </c>
      <c r="BA114" s="988"/>
      <c r="BB114" s="988"/>
      <c r="BC114" s="988"/>
      <c r="BD114" s="988"/>
      <c r="BE114" s="988"/>
      <c r="BF114" s="988"/>
      <c r="BG114" s="988"/>
      <c r="BH114" s="988"/>
      <c r="BI114" s="988"/>
      <c r="BJ114" s="988"/>
      <c r="BK114" s="988"/>
      <c r="BL114" s="988"/>
      <c r="BM114" s="988"/>
      <c r="BN114" s="988"/>
      <c r="BO114" s="988"/>
      <c r="BP114" s="989"/>
      <c r="BQ114" s="990">
        <v>187526</v>
      </c>
      <c r="BR114" s="991"/>
      <c r="BS114" s="991"/>
      <c r="BT114" s="991"/>
      <c r="BU114" s="991"/>
      <c r="BV114" s="991">
        <v>230790</v>
      </c>
      <c r="BW114" s="991"/>
      <c r="BX114" s="991"/>
      <c r="BY114" s="991"/>
      <c r="BZ114" s="991"/>
      <c r="CA114" s="991">
        <v>309328</v>
      </c>
      <c r="CB114" s="991"/>
      <c r="CC114" s="991"/>
      <c r="CD114" s="991"/>
      <c r="CE114" s="991"/>
      <c r="CF114" s="985">
        <v>7</v>
      </c>
      <c r="CG114" s="986"/>
      <c r="CH114" s="986"/>
      <c r="CI114" s="986"/>
      <c r="CJ114" s="986"/>
      <c r="CK114" s="1013"/>
      <c r="CL114" s="1014"/>
      <c r="CM114" s="987" t="s">
        <v>458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228</v>
      </c>
      <c r="DH114" s="1024"/>
      <c r="DI114" s="1024"/>
      <c r="DJ114" s="1024"/>
      <c r="DK114" s="1025"/>
      <c r="DL114" s="1026" t="s">
        <v>396</v>
      </c>
      <c r="DM114" s="1024"/>
      <c r="DN114" s="1024"/>
      <c r="DO114" s="1024"/>
      <c r="DP114" s="1025"/>
      <c r="DQ114" s="1026" t="s">
        <v>228</v>
      </c>
      <c r="DR114" s="1024"/>
      <c r="DS114" s="1024"/>
      <c r="DT114" s="1024"/>
      <c r="DU114" s="1025"/>
      <c r="DV114" s="1027" t="s">
        <v>445</v>
      </c>
      <c r="DW114" s="1028"/>
      <c r="DX114" s="1028"/>
      <c r="DY114" s="1028"/>
      <c r="DZ114" s="1029"/>
    </row>
    <row r="115" spans="1:130" s="226" customFormat="1" ht="26.25" customHeight="1" x14ac:dyDescent="0.15">
      <c r="A115" s="1019"/>
      <c r="B115" s="1020"/>
      <c r="C115" s="988" t="s">
        <v>459</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228</v>
      </c>
      <c r="AB115" s="1003"/>
      <c r="AC115" s="1003"/>
      <c r="AD115" s="1003"/>
      <c r="AE115" s="1004"/>
      <c r="AF115" s="1005" t="s">
        <v>396</v>
      </c>
      <c r="AG115" s="1003"/>
      <c r="AH115" s="1003"/>
      <c r="AI115" s="1003"/>
      <c r="AJ115" s="1004"/>
      <c r="AK115" s="1005" t="s">
        <v>445</v>
      </c>
      <c r="AL115" s="1003"/>
      <c r="AM115" s="1003"/>
      <c r="AN115" s="1003"/>
      <c r="AO115" s="1004"/>
      <c r="AP115" s="1006" t="s">
        <v>228</v>
      </c>
      <c r="AQ115" s="1007"/>
      <c r="AR115" s="1007"/>
      <c r="AS115" s="1007"/>
      <c r="AT115" s="1008"/>
      <c r="AU115" s="973"/>
      <c r="AV115" s="974"/>
      <c r="AW115" s="974"/>
      <c r="AX115" s="974"/>
      <c r="AY115" s="974"/>
      <c r="AZ115" s="987" t="s">
        <v>460</v>
      </c>
      <c r="BA115" s="988"/>
      <c r="BB115" s="988"/>
      <c r="BC115" s="988"/>
      <c r="BD115" s="988"/>
      <c r="BE115" s="988"/>
      <c r="BF115" s="988"/>
      <c r="BG115" s="988"/>
      <c r="BH115" s="988"/>
      <c r="BI115" s="988"/>
      <c r="BJ115" s="988"/>
      <c r="BK115" s="988"/>
      <c r="BL115" s="988"/>
      <c r="BM115" s="988"/>
      <c r="BN115" s="988"/>
      <c r="BO115" s="988"/>
      <c r="BP115" s="989"/>
      <c r="BQ115" s="990" t="s">
        <v>445</v>
      </c>
      <c r="BR115" s="991"/>
      <c r="BS115" s="991"/>
      <c r="BT115" s="991"/>
      <c r="BU115" s="991"/>
      <c r="BV115" s="991" t="s">
        <v>228</v>
      </c>
      <c r="BW115" s="991"/>
      <c r="BX115" s="991"/>
      <c r="BY115" s="991"/>
      <c r="BZ115" s="991"/>
      <c r="CA115" s="991" t="s">
        <v>228</v>
      </c>
      <c r="CB115" s="991"/>
      <c r="CC115" s="991"/>
      <c r="CD115" s="991"/>
      <c r="CE115" s="991"/>
      <c r="CF115" s="985" t="s">
        <v>228</v>
      </c>
      <c r="CG115" s="986"/>
      <c r="CH115" s="986"/>
      <c r="CI115" s="986"/>
      <c r="CJ115" s="986"/>
      <c r="CK115" s="1013"/>
      <c r="CL115" s="1014"/>
      <c r="CM115" s="987" t="s">
        <v>461</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445</v>
      </c>
      <c r="DH115" s="1024"/>
      <c r="DI115" s="1024"/>
      <c r="DJ115" s="1024"/>
      <c r="DK115" s="1025"/>
      <c r="DL115" s="1026" t="s">
        <v>228</v>
      </c>
      <c r="DM115" s="1024"/>
      <c r="DN115" s="1024"/>
      <c r="DO115" s="1024"/>
      <c r="DP115" s="1025"/>
      <c r="DQ115" s="1026" t="s">
        <v>228</v>
      </c>
      <c r="DR115" s="1024"/>
      <c r="DS115" s="1024"/>
      <c r="DT115" s="1024"/>
      <c r="DU115" s="1025"/>
      <c r="DV115" s="1027" t="s">
        <v>228</v>
      </c>
      <c r="DW115" s="1028"/>
      <c r="DX115" s="1028"/>
      <c r="DY115" s="1028"/>
      <c r="DZ115" s="1029"/>
    </row>
    <row r="116" spans="1:130" s="226" customFormat="1" ht="26.25" customHeight="1" x14ac:dyDescent="0.15">
      <c r="A116" s="1021"/>
      <c r="B116" s="1022"/>
      <c r="C116" s="1030" t="s">
        <v>462</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1610</v>
      </c>
      <c r="AB116" s="1024"/>
      <c r="AC116" s="1024"/>
      <c r="AD116" s="1024"/>
      <c r="AE116" s="1025"/>
      <c r="AF116" s="1026">
        <v>1003</v>
      </c>
      <c r="AG116" s="1024"/>
      <c r="AH116" s="1024"/>
      <c r="AI116" s="1024"/>
      <c r="AJ116" s="1025"/>
      <c r="AK116" s="1026">
        <v>224</v>
      </c>
      <c r="AL116" s="1024"/>
      <c r="AM116" s="1024"/>
      <c r="AN116" s="1024"/>
      <c r="AO116" s="1025"/>
      <c r="AP116" s="1027">
        <v>0</v>
      </c>
      <c r="AQ116" s="1028"/>
      <c r="AR116" s="1028"/>
      <c r="AS116" s="1028"/>
      <c r="AT116" s="1029"/>
      <c r="AU116" s="973"/>
      <c r="AV116" s="974"/>
      <c r="AW116" s="974"/>
      <c r="AX116" s="974"/>
      <c r="AY116" s="974"/>
      <c r="AZ116" s="1032" t="s">
        <v>463</v>
      </c>
      <c r="BA116" s="1033"/>
      <c r="BB116" s="1033"/>
      <c r="BC116" s="1033"/>
      <c r="BD116" s="1033"/>
      <c r="BE116" s="1033"/>
      <c r="BF116" s="1033"/>
      <c r="BG116" s="1033"/>
      <c r="BH116" s="1033"/>
      <c r="BI116" s="1033"/>
      <c r="BJ116" s="1033"/>
      <c r="BK116" s="1033"/>
      <c r="BL116" s="1033"/>
      <c r="BM116" s="1033"/>
      <c r="BN116" s="1033"/>
      <c r="BO116" s="1033"/>
      <c r="BP116" s="1034"/>
      <c r="BQ116" s="990" t="s">
        <v>228</v>
      </c>
      <c r="BR116" s="991"/>
      <c r="BS116" s="991"/>
      <c r="BT116" s="991"/>
      <c r="BU116" s="991"/>
      <c r="BV116" s="991" t="s">
        <v>445</v>
      </c>
      <c r="BW116" s="991"/>
      <c r="BX116" s="991"/>
      <c r="BY116" s="991"/>
      <c r="BZ116" s="991"/>
      <c r="CA116" s="991" t="s">
        <v>228</v>
      </c>
      <c r="CB116" s="991"/>
      <c r="CC116" s="991"/>
      <c r="CD116" s="991"/>
      <c r="CE116" s="991"/>
      <c r="CF116" s="985" t="s">
        <v>228</v>
      </c>
      <c r="CG116" s="986"/>
      <c r="CH116" s="986"/>
      <c r="CI116" s="986"/>
      <c r="CJ116" s="986"/>
      <c r="CK116" s="1013"/>
      <c r="CL116" s="1014"/>
      <c r="CM116" s="987" t="s">
        <v>464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228</v>
      </c>
      <c r="DH116" s="1024"/>
      <c r="DI116" s="1024"/>
      <c r="DJ116" s="1024"/>
      <c r="DK116" s="1025"/>
      <c r="DL116" s="1026" t="s">
        <v>445</v>
      </c>
      <c r="DM116" s="1024"/>
      <c r="DN116" s="1024"/>
      <c r="DO116" s="1024"/>
      <c r="DP116" s="1025"/>
      <c r="DQ116" s="1026" t="s">
        <v>228</v>
      </c>
      <c r="DR116" s="1024"/>
      <c r="DS116" s="1024"/>
      <c r="DT116" s="1024"/>
      <c r="DU116" s="1025"/>
      <c r="DV116" s="1027" t="s">
        <v>228</v>
      </c>
      <c r="DW116" s="1028"/>
      <c r="DX116" s="1028"/>
      <c r="DY116" s="1028"/>
      <c r="DZ116" s="1029"/>
    </row>
    <row r="117" spans="1:130" s="226" customFormat="1" ht="26.25" customHeight="1" x14ac:dyDescent="0.15">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465</v>
      </c>
      <c r="Z117" s="959"/>
      <c r="AA117" s="1043">
        <v>1637021</v>
      </c>
      <c r="AB117" s="1044"/>
      <c r="AC117" s="1044"/>
      <c r="AD117" s="1044"/>
      <c r="AE117" s="1045"/>
      <c r="AF117" s="1046">
        <v>1607632</v>
      </c>
      <c r="AG117" s="1044"/>
      <c r="AH117" s="1044"/>
      <c r="AI117" s="1044"/>
      <c r="AJ117" s="1045"/>
      <c r="AK117" s="1046">
        <v>1552266</v>
      </c>
      <c r="AL117" s="1044"/>
      <c r="AM117" s="1044"/>
      <c r="AN117" s="1044"/>
      <c r="AO117" s="1045"/>
      <c r="AP117" s="1047"/>
      <c r="AQ117" s="1048"/>
      <c r="AR117" s="1048"/>
      <c r="AS117" s="1048"/>
      <c r="AT117" s="1049"/>
      <c r="AU117" s="973"/>
      <c r="AV117" s="974"/>
      <c r="AW117" s="974"/>
      <c r="AX117" s="974"/>
      <c r="AY117" s="974"/>
      <c r="AZ117" s="1039" t="s">
        <v>466</v>
      </c>
      <c r="BA117" s="1040"/>
      <c r="BB117" s="1040"/>
      <c r="BC117" s="1040"/>
      <c r="BD117" s="1040"/>
      <c r="BE117" s="1040"/>
      <c r="BF117" s="1040"/>
      <c r="BG117" s="1040"/>
      <c r="BH117" s="1040"/>
      <c r="BI117" s="1040"/>
      <c r="BJ117" s="1040"/>
      <c r="BK117" s="1040"/>
      <c r="BL117" s="1040"/>
      <c r="BM117" s="1040"/>
      <c r="BN117" s="1040"/>
      <c r="BO117" s="1040"/>
      <c r="BP117" s="1041"/>
      <c r="BQ117" s="990" t="s">
        <v>228</v>
      </c>
      <c r="BR117" s="991"/>
      <c r="BS117" s="991"/>
      <c r="BT117" s="991"/>
      <c r="BU117" s="991"/>
      <c r="BV117" s="991" t="s">
        <v>228</v>
      </c>
      <c r="BW117" s="991"/>
      <c r="BX117" s="991"/>
      <c r="BY117" s="991"/>
      <c r="BZ117" s="991"/>
      <c r="CA117" s="991" t="s">
        <v>228</v>
      </c>
      <c r="CB117" s="991"/>
      <c r="CC117" s="991"/>
      <c r="CD117" s="991"/>
      <c r="CE117" s="991"/>
      <c r="CF117" s="985" t="s">
        <v>228</v>
      </c>
      <c r="CG117" s="986"/>
      <c r="CH117" s="986"/>
      <c r="CI117" s="986"/>
      <c r="CJ117" s="986"/>
      <c r="CK117" s="1013"/>
      <c r="CL117" s="1014"/>
      <c r="CM117" s="987" t="s">
        <v>467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228</v>
      </c>
      <c r="DH117" s="1024"/>
      <c r="DI117" s="1024"/>
      <c r="DJ117" s="1024"/>
      <c r="DK117" s="1025"/>
      <c r="DL117" s="1026" t="s">
        <v>228</v>
      </c>
      <c r="DM117" s="1024"/>
      <c r="DN117" s="1024"/>
      <c r="DO117" s="1024"/>
      <c r="DP117" s="1025"/>
      <c r="DQ117" s="1026" t="s">
        <v>228</v>
      </c>
      <c r="DR117" s="1024"/>
      <c r="DS117" s="1024"/>
      <c r="DT117" s="1024"/>
      <c r="DU117" s="1025"/>
      <c r="DV117" s="1027" t="s">
        <v>445</v>
      </c>
      <c r="DW117" s="1028"/>
      <c r="DX117" s="1028"/>
      <c r="DY117" s="1028"/>
      <c r="DZ117" s="1029"/>
    </row>
    <row r="118" spans="1:130" s="226" customFormat="1" ht="26.25" customHeight="1" x14ac:dyDescent="0.15">
      <c r="A118" s="977" t="s">
        <v>440</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437</v>
      </c>
      <c r="AB118" s="958"/>
      <c r="AC118" s="958"/>
      <c r="AD118" s="958"/>
      <c r="AE118" s="959"/>
      <c r="AF118" s="957" t="s">
        <v>438</v>
      </c>
      <c r="AG118" s="958"/>
      <c r="AH118" s="958"/>
      <c r="AI118" s="958"/>
      <c r="AJ118" s="959"/>
      <c r="AK118" s="957" t="s">
        <v>306</v>
      </c>
      <c r="AL118" s="958"/>
      <c r="AM118" s="958"/>
      <c r="AN118" s="958"/>
      <c r="AO118" s="959"/>
      <c r="AP118" s="1035" t="s">
        <v>439</v>
      </c>
      <c r="AQ118" s="1036"/>
      <c r="AR118" s="1036"/>
      <c r="AS118" s="1036"/>
      <c r="AT118" s="1037"/>
      <c r="AU118" s="973"/>
      <c r="AV118" s="974"/>
      <c r="AW118" s="974"/>
      <c r="AX118" s="974"/>
      <c r="AY118" s="974"/>
      <c r="AZ118" s="1038" t="s">
        <v>468</v>
      </c>
      <c r="BA118" s="1030"/>
      <c r="BB118" s="1030"/>
      <c r="BC118" s="1030"/>
      <c r="BD118" s="1030"/>
      <c r="BE118" s="1030"/>
      <c r="BF118" s="1030"/>
      <c r="BG118" s="1030"/>
      <c r="BH118" s="1030"/>
      <c r="BI118" s="1030"/>
      <c r="BJ118" s="1030"/>
      <c r="BK118" s="1030"/>
      <c r="BL118" s="1030"/>
      <c r="BM118" s="1030"/>
      <c r="BN118" s="1030"/>
      <c r="BO118" s="1030"/>
      <c r="BP118" s="1031"/>
      <c r="BQ118" s="1064" t="s">
        <v>445</v>
      </c>
      <c r="BR118" s="1065"/>
      <c r="BS118" s="1065"/>
      <c r="BT118" s="1065"/>
      <c r="BU118" s="1065"/>
      <c r="BV118" s="1065" t="s">
        <v>445</v>
      </c>
      <c r="BW118" s="1065"/>
      <c r="BX118" s="1065"/>
      <c r="BY118" s="1065"/>
      <c r="BZ118" s="1065"/>
      <c r="CA118" s="1065" t="s">
        <v>445</v>
      </c>
      <c r="CB118" s="1065"/>
      <c r="CC118" s="1065"/>
      <c r="CD118" s="1065"/>
      <c r="CE118" s="1065"/>
      <c r="CF118" s="985" t="s">
        <v>445</v>
      </c>
      <c r="CG118" s="986"/>
      <c r="CH118" s="986"/>
      <c r="CI118" s="986"/>
      <c r="CJ118" s="986"/>
      <c r="CK118" s="1013"/>
      <c r="CL118" s="1014"/>
      <c r="CM118" s="987" t="s">
        <v>469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228</v>
      </c>
      <c r="DH118" s="1024"/>
      <c r="DI118" s="1024"/>
      <c r="DJ118" s="1024"/>
      <c r="DK118" s="1025"/>
      <c r="DL118" s="1026" t="s">
        <v>228</v>
      </c>
      <c r="DM118" s="1024"/>
      <c r="DN118" s="1024"/>
      <c r="DO118" s="1024"/>
      <c r="DP118" s="1025"/>
      <c r="DQ118" s="1026" t="s">
        <v>445</v>
      </c>
      <c r="DR118" s="1024"/>
      <c r="DS118" s="1024"/>
      <c r="DT118" s="1024"/>
      <c r="DU118" s="1025"/>
      <c r="DV118" s="1027" t="s">
        <v>445</v>
      </c>
      <c r="DW118" s="1028"/>
      <c r="DX118" s="1028"/>
      <c r="DY118" s="1028"/>
      <c r="DZ118" s="1029"/>
    </row>
    <row r="119" spans="1:130" s="226" customFormat="1" ht="26.25" customHeight="1" x14ac:dyDescent="0.15">
      <c r="A119" s="1121" t="s">
        <v>443</v>
      </c>
      <c r="B119" s="1012"/>
      <c r="C119" s="994" t="s">
        <v>444</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445</v>
      </c>
      <c r="AB119" s="965"/>
      <c r="AC119" s="965"/>
      <c r="AD119" s="965"/>
      <c r="AE119" s="966"/>
      <c r="AF119" s="967" t="s">
        <v>396</v>
      </c>
      <c r="AG119" s="965"/>
      <c r="AH119" s="965"/>
      <c r="AI119" s="965"/>
      <c r="AJ119" s="966"/>
      <c r="AK119" s="967" t="s">
        <v>445</v>
      </c>
      <c r="AL119" s="965"/>
      <c r="AM119" s="965"/>
      <c r="AN119" s="965"/>
      <c r="AO119" s="966"/>
      <c r="AP119" s="968" t="s">
        <v>445</v>
      </c>
      <c r="AQ119" s="969"/>
      <c r="AR119" s="969"/>
      <c r="AS119" s="969"/>
      <c r="AT119" s="970"/>
      <c r="AU119" s="975"/>
      <c r="AV119" s="976"/>
      <c r="AW119" s="976"/>
      <c r="AX119" s="976"/>
      <c r="AY119" s="976"/>
      <c r="AZ119" s="247" t="s">
        <v>188</v>
      </c>
      <c r="BA119" s="247"/>
      <c r="BB119" s="247"/>
      <c r="BC119" s="247"/>
      <c r="BD119" s="247"/>
      <c r="BE119" s="247"/>
      <c r="BF119" s="247"/>
      <c r="BG119" s="247"/>
      <c r="BH119" s="247"/>
      <c r="BI119" s="247"/>
      <c r="BJ119" s="247"/>
      <c r="BK119" s="247"/>
      <c r="BL119" s="247"/>
      <c r="BM119" s="247"/>
      <c r="BN119" s="247"/>
      <c r="BO119" s="1042" t="s">
        <v>470</v>
      </c>
      <c r="BP119" s="1070"/>
      <c r="BQ119" s="1064">
        <v>20237516</v>
      </c>
      <c r="BR119" s="1065"/>
      <c r="BS119" s="1065"/>
      <c r="BT119" s="1065"/>
      <c r="BU119" s="1065"/>
      <c r="BV119" s="1065">
        <v>20083689</v>
      </c>
      <c r="BW119" s="1065"/>
      <c r="BX119" s="1065"/>
      <c r="BY119" s="1065"/>
      <c r="BZ119" s="1065"/>
      <c r="CA119" s="1065">
        <v>19136150</v>
      </c>
      <c r="CB119" s="1065"/>
      <c r="CC119" s="1065"/>
      <c r="CD119" s="1065"/>
      <c r="CE119" s="1065"/>
      <c r="CF119" s="1066"/>
      <c r="CG119" s="1067"/>
      <c r="CH119" s="1067"/>
      <c r="CI119" s="1067"/>
      <c r="CJ119" s="1068"/>
      <c r="CK119" s="1015"/>
      <c r="CL119" s="1016"/>
      <c r="CM119" s="1038" t="s">
        <v>471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572810</v>
      </c>
      <c r="DH119" s="1051"/>
      <c r="DI119" s="1051"/>
      <c r="DJ119" s="1051"/>
      <c r="DK119" s="1052"/>
      <c r="DL119" s="1050">
        <v>425761</v>
      </c>
      <c r="DM119" s="1051"/>
      <c r="DN119" s="1051"/>
      <c r="DO119" s="1051"/>
      <c r="DP119" s="1052"/>
      <c r="DQ119" s="1050">
        <v>269891</v>
      </c>
      <c r="DR119" s="1051"/>
      <c r="DS119" s="1051"/>
      <c r="DT119" s="1051"/>
      <c r="DU119" s="1052"/>
      <c r="DV119" s="1053">
        <v>6.1</v>
      </c>
      <c r="DW119" s="1054"/>
      <c r="DX119" s="1054"/>
      <c r="DY119" s="1054"/>
      <c r="DZ119" s="1055"/>
    </row>
    <row r="120" spans="1:130" s="226" customFormat="1" ht="26.25" customHeight="1" x14ac:dyDescent="0.15">
      <c r="A120" s="1122"/>
      <c r="B120" s="1014"/>
      <c r="C120" s="987" t="s">
        <v>448</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228</v>
      </c>
      <c r="AB120" s="1024"/>
      <c r="AC120" s="1024"/>
      <c r="AD120" s="1024"/>
      <c r="AE120" s="1025"/>
      <c r="AF120" s="1026" t="s">
        <v>445</v>
      </c>
      <c r="AG120" s="1024"/>
      <c r="AH120" s="1024"/>
      <c r="AI120" s="1024"/>
      <c r="AJ120" s="1025"/>
      <c r="AK120" s="1026" t="s">
        <v>228</v>
      </c>
      <c r="AL120" s="1024"/>
      <c r="AM120" s="1024"/>
      <c r="AN120" s="1024"/>
      <c r="AO120" s="1025"/>
      <c r="AP120" s="1027" t="s">
        <v>396</v>
      </c>
      <c r="AQ120" s="1028"/>
      <c r="AR120" s="1028"/>
      <c r="AS120" s="1028"/>
      <c r="AT120" s="1029"/>
      <c r="AU120" s="1056" t="s">
        <v>472</v>
      </c>
      <c r="AV120" s="1057"/>
      <c r="AW120" s="1057"/>
      <c r="AX120" s="1057"/>
      <c r="AY120" s="1058"/>
      <c r="AZ120" s="994" t="s">
        <v>473</v>
      </c>
      <c r="BA120" s="962"/>
      <c r="BB120" s="962"/>
      <c r="BC120" s="962"/>
      <c r="BD120" s="962"/>
      <c r="BE120" s="962"/>
      <c r="BF120" s="962"/>
      <c r="BG120" s="962"/>
      <c r="BH120" s="962"/>
      <c r="BI120" s="962"/>
      <c r="BJ120" s="962"/>
      <c r="BK120" s="962"/>
      <c r="BL120" s="962"/>
      <c r="BM120" s="962"/>
      <c r="BN120" s="962"/>
      <c r="BO120" s="962"/>
      <c r="BP120" s="963"/>
      <c r="BQ120" s="995">
        <v>2715660</v>
      </c>
      <c r="BR120" s="996"/>
      <c r="BS120" s="996"/>
      <c r="BT120" s="996"/>
      <c r="BU120" s="996"/>
      <c r="BV120" s="996">
        <v>2825445</v>
      </c>
      <c r="BW120" s="996"/>
      <c r="BX120" s="996"/>
      <c r="BY120" s="996"/>
      <c r="BZ120" s="996"/>
      <c r="CA120" s="996">
        <v>3539560</v>
      </c>
      <c r="CB120" s="996"/>
      <c r="CC120" s="996"/>
      <c r="CD120" s="996"/>
      <c r="CE120" s="996"/>
      <c r="CF120" s="1009">
        <v>80.2</v>
      </c>
      <c r="CG120" s="1010"/>
      <c r="CH120" s="1010"/>
      <c r="CI120" s="1010"/>
      <c r="CJ120" s="1010"/>
      <c r="CK120" s="1071" t="s">
        <v>474</v>
      </c>
      <c r="CL120" s="1072"/>
      <c r="CM120" s="1072"/>
      <c r="CN120" s="1072"/>
      <c r="CO120" s="1073"/>
      <c r="CP120" s="1079" t="s">
        <v>413</v>
      </c>
      <c r="CQ120" s="1080"/>
      <c r="CR120" s="1080"/>
      <c r="CS120" s="1080"/>
      <c r="CT120" s="1080"/>
      <c r="CU120" s="1080"/>
      <c r="CV120" s="1080"/>
      <c r="CW120" s="1080"/>
      <c r="CX120" s="1080"/>
      <c r="CY120" s="1080"/>
      <c r="CZ120" s="1080"/>
      <c r="DA120" s="1080"/>
      <c r="DB120" s="1080"/>
      <c r="DC120" s="1080"/>
      <c r="DD120" s="1080"/>
      <c r="DE120" s="1080"/>
      <c r="DF120" s="1081"/>
      <c r="DG120" s="995">
        <v>3234438</v>
      </c>
      <c r="DH120" s="996"/>
      <c r="DI120" s="996"/>
      <c r="DJ120" s="996"/>
      <c r="DK120" s="996"/>
      <c r="DL120" s="996">
        <v>3112524</v>
      </c>
      <c r="DM120" s="996"/>
      <c r="DN120" s="996"/>
      <c r="DO120" s="996"/>
      <c r="DP120" s="996"/>
      <c r="DQ120" s="996">
        <v>2832757</v>
      </c>
      <c r="DR120" s="996"/>
      <c r="DS120" s="996"/>
      <c r="DT120" s="996"/>
      <c r="DU120" s="996"/>
      <c r="DV120" s="997">
        <v>64.2</v>
      </c>
      <c r="DW120" s="997"/>
      <c r="DX120" s="997"/>
      <c r="DY120" s="997"/>
      <c r="DZ120" s="998"/>
    </row>
    <row r="121" spans="1:130" s="226" customFormat="1" ht="26.25" customHeight="1" x14ac:dyDescent="0.15">
      <c r="A121" s="1122"/>
      <c r="B121" s="1014"/>
      <c r="C121" s="1039" t="s">
        <v>475</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228</v>
      </c>
      <c r="AB121" s="1024"/>
      <c r="AC121" s="1024"/>
      <c r="AD121" s="1024"/>
      <c r="AE121" s="1025"/>
      <c r="AF121" s="1026" t="s">
        <v>228</v>
      </c>
      <c r="AG121" s="1024"/>
      <c r="AH121" s="1024"/>
      <c r="AI121" s="1024"/>
      <c r="AJ121" s="1025"/>
      <c r="AK121" s="1026" t="s">
        <v>228</v>
      </c>
      <c r="AL121" s="1024"/>
      <c r="AM121" s="1024"/>
      <c r="AN121" s="1024"/>
      <c r="AO121" s="1025"/>
      <c r="AP121" s="1027" t="s">
        <v>228</v>
      </c>
      <c r="AQ121" s="1028"/>
      <c r="AR121" s="1028"/>
      <c r="AS121" s="1028"/>
      <c r="AT121" s="1029"/>
      <c r="AU121" s="1059"/>
      <c r="AV121" s="1060"/>
      <c r="AW121" s="1060"/>
      <c r="AX121" s="1060"/>
      <c r="AY121" s="1061"/>
      <c r="AZ121" s="987" t="s">
        <v>476</v>
      </c>
      <c r="BA121" s="988"/>
      <c r="BB121" s="988"/>
      <c r="BC121" s="988"/>
      <c r="BD121" s="988"/>
      <c r="BE121" s="988"/>
      <c r="BF121" s="988"/>
      <c r="BG121" s="988"/>
      <c r="BH121" s="988"/>
      <c r="BI121" s="988"/>
      <c r="BJ121" s="988"/>
      <c r="BK121" s="988"/>
      <c r="BL121" s="988"/>
      <c r="BM121" s="988"/>
      <c r="BN121" s="988"/>
      <c r="BO121" s="988"/>
      <c r="BP121" s="989"/>
      <c r="BQ121" s="990">
        <v>628862</v>
      </c>
      <c r="BR121" s="991"/>
      <c r="BS121" s="991"/>
      <c r="BT121" s="991"/>
      <c r="BU121" s="991"/>
      <c r="BV121" s="991">
        <v>809820</v>
      </c>
      <c r="BW121" s="991"/>
      <c r="BX121" s="991"/>
      <c r="BY121" s="991"/>
      <c r="BZ121" s="991"/>
      <c r="CA121" s="991">
        <v>821056</v>
      </c>
      <c r="CB121" s="991"/>
      <c r="CC121" s="991"/>
      <c r="CD121" s="991"/>
      <c r="CE121" s="991"/>
      <c r="CF121" s="985">
        <v>18.600000000000001</v>
      </c>
      <c r="CG121" s="986"/>
      <c r="CH121" s="986"/>
      <c r="CI121" s="986"/>
      <c r="CJ121" s="986"/>
      <c r="CK121" s="1074"/>
      <c r="CL121" s="1075"/>
      <c r="CM121" s="1075"/>
      <c r="CN121" s="1075"/>
      <c r="CO121" s="1076"/>
      <c r="CP121" s="1084" t="s">
        <v>477</v>
      </c>
      <c r="CQ121" s="1085"/>
      <c r="CR121" s="1085"/>
      <c r="CS121" s="1085"/>
      <c r="CT121" s="1085"/>
      <c r="CU121" s="1085"/>
      <c r="CV121" s="1085"/>
      <c r="CW121" s="1085"/>
      <c r="CX121" s="1085"/>
      <c r="CY121" s="1085"/>
      <c r="CZ121" s="1085"/>
      <c r="DA121" s="1085"/>
      <c r="DB121" s="1085"/>
      <c r="DC121" s="1085"/>
      <c r="DD121" s="1085"/>
      <c r="DE121" s="1085"/>
      <c r="DF121" s="1086"/>
      <c r="DG121" s="990">
        <v>2014568</v>
      </c>
      <c r="DH121" s="991"/>
      <c r="DI121" s="991"/>
      <c r="DJ121" s="991"/>
      <c r="DK121" s="991"/>
      <c r="DL121" s="991">
        <v>1818761</v>
      </c>
      <c r="DM121" s="991"/>
      <c r="DN121" s="991"/>
      <c r="DO121" s="991"/>
      <c r="DP121" s="991"/>
      <c r="DQ121" s="991">
        <v>1427222</v>
      </c>
      <c r="DR121" s="991"/>
      <c r="DS121" s="991"/>
      <c r="DT121" s="991"/>
      <c r="DU121" s="991"/>
      <c r="DV121" s="992">
        <v>32.299999999999997</v>
      </c>
      <c r="DW121" s="992"/>
      <c r="DX121" s="992"/>
      <c r="DY121" s="992"/>
      <c r="DZ121" s="993"/>
    </row>
    <row r="122" spans="1:130" s="226" customFormat="1" ht="26.25" customHeight="1" x14ac:dyDescent="0.15">
      <c r="A122" s="1122"/>
      <c r="B122" s="1014"/>
      <c r="C122" s="987" t="s">
        <v>458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228</v>
      </c>
      <c r="AB122" s="1024"/>
      <c r="AC122" s="1024"/>
      <c r="AD122" s="1024"/>
      <c r="AE122" s="1025"/>
      <c r="AF122" s="1026" t="s">
        <v>445</v>
      </c>
      <c r="AG122" s="1024"/>
      <c r="AH122" s="1024"/>
      <c r="AI122" s="1024"/>
      <c r="AJ122" s="1025"/>
      <c r="AK122" s="1026" t="s">
        <v>445</v>
      </c>
      <c r="AL122" s="1024"/>
      <c r="AM122" s="1024"/>
      <c r="AN122" s="1024"/>
      <c r="AO122" s="1025"/>
      <c r="AP122" s="1027" t="s">
        <v>228</v>
      </c>
      <c r="AQ122" s="1028"/>
      <c r="AR122" s="1028"/>
      <c r="AS122" s="1028"/>
      <c r="AT122" s="1029"/>
      <c r="AU122" s="1059"/>
      <c r="AV122" s="1060"/>
      <c r="AW122" s="1060"/>
      <c r="AX122" s="1060"/>
      <c r="AY122" s="1061"/>
      <c r="AZ122" s="1038" t="s">
        <v>478</v>
      </c>
      <c r="BA122" s="1030"/>
      <c r="BB122" s="1030"/>
      <c r="BC122" s="1030"/>
      <c r="BD122" s="1030"/>
      <c r="BE122" s="1030"/>
      <c r="BF122" s="1030"/>
      <c r="BG122" s="1030"/>
      <c r="BH122" s="1030"/>
      <c r="BI122" s="1030"/>
      <c r="BJ122" s="1030"/>
      <c r="BK122" s="1030"/>
      <c r="BL122" s="1030"/>
      <c r="BM122" s="1030"/>
      <c r="BN122" s="1030"/>
      <c r="BO122" s="1030"/>
      <c r="BP122" s="1031"/>
      <c r="BQ122" s="1064">
        <v>13859262</v>
      </c>
      <c r="BR122" s="1065"/>
      <c r="BS122" s="1065"/>
      <c r="BT122" s="1065"/>
      <c r="BU122" s="1065"/>
      <c r="BV122" s="1065">
        <v>13402945</v>
      </c>
      <c r="BW122" s="1065"/>
      <c r="BX122" s="1065"/>
      <c r="BY122" s="1065"/>
      <c r="BZ122" s="1065"/>
      <c r="CA122" s="1065">
        <v>13142442</v>
      </c>
      <c r="CB122" s="1065"/>
      <c r="CC122" s="1065"/>
      <c r="CD122" s="1065"/>
      <c r="CE122" s="1065"/>
      <c r="CF122" s="1082">
        <v>297.7</v>
      </c>
      <c r="CG122" s="1083"/>
      <c r="CH122" s="1083"/>
      <c r="CI122" s="1083"/>
      <c r="CJ122" s="1083"/>
      <c r="CK122" s="1074"/>
      <c r="CL122" s="1075"/>
      <c r="CM122" s="1075"/>
      <c r="CN122" s="1075"/>
      <c r="CO122" s="1076"/>
      <c r="CP122" s="1084" t="s">
        <v>411</v>
      </c>
      <c r="CQ122" s="1085"/>
      <c r="CR122" s="1085"/>
      <c r="CS122" s="1085"/>
      <c r="CT122" s="1085"/>
      <c r="CU122" s="1085"/>
      <c r="CV122" s="1085"/>
      <c r="CW122" s="1085"/>
      <c r="CX122" s="1085"/>
      <c r="CY122" s="1085"/>
      <c r="CZ122" s="1085"/>
      <c r="DA122" s="1085"/>
      <c r="DB122" s="1085"/>
      <c r="DC122" s="1085"/>
      <c r="DD122" s="1085"/>
      <c r="DE122" s="1085"/>
      <c r="DF122" s="1086"/>
      <c r="DG122" s="990">
        <v>899535</v>
      </c>
      <c r="DH122" s="991"/>
      <c r="DI122" s="991"/>
      <c r="DJ122" s="991"/>
      <c r="DK122" s="991"/>
      <c r="DL122" s="991">
        <v>950331</v>
      </c>
      <c r="DM122" s="991"/>
      <c r="DN122" s="991"/>
      <c r="DO122" s="991"/>
      <c r="DP122" s="991"/>
      <c r="DQ122" s="991">
        <v>1031184</v>
      </c>
      <c r="DR122" s="991"/>
      <c r="DS122" s="991"/>
      <c r="DT122" s="991"/>
      <c r="DU122" s="991"/>
      <c r="DV122" s="992">
        <v>23.4</v>
      </c>
      <c r="DW122" s="992"/>
      <c r="DX122" s="992"/>
      <c r="DY122" s="992"/>
      <c r="DZ122" s="993"/>
    </row>
    <row r="123" spans="1:130" s="226" customFormat="1" ht="26.25" customHeight="1" x14ac:dyDescent="0.15">
      <c r="A123" s="1122"/>
      <c r="B123" s="1014"/>
      <c r="C123" s="987" t="s">
        <v>464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396</v>
      </c>
      <c r="AB123" s="1024"/>
      <c r="AC123" s="1024"/>
      <c r="AD123" s="1024"/>
      <c r="AE123" s="1025"/>
      <c r="AF123" s="1026" t="s">
        <v>228</v>
      </c>
      <c r="AG123" s="1024"/>
      <c r="AH123" s="1024"/>
      <c r="AI123" s="1024"/>
      <c r="AJ123" s="1025"/>
      <c r="AK123" s="1026" t="s">
        <v>228</v>
      </c>
      <c r="AL123" s="1024"/>
      <c r="AM123" s="1024"/>
      <c r="AN123" s="1024"/>
      <c r="AO123" s="1025"/>
      <c r="AP123" s="1027" t="s">
        <v>228</v>
      </c>
      <c r="AQ123" s="1028"/>
      <c r="AR123" s="1028"/>
      <c r="AS123" s="1028"/>
      <c r="AT123" s="1029"/>
      <c r="AU123" s="1062"/>
      <c r="AV123" s="1063"/>
      <c r="AW123" s="1063"/>
      <c r="AX123" s="1063"/>
      <c r="AY123" s="1063"/>
      <c r="AZ123" s="247" t="s">
        <v>188</v>
      </c>
      <c r="BA123" s="247"/>
      <c r="BB123" s="247"/>
      <c r="BC123" s="247"/>
      <c r="BD123" s="247"/>
      <c r="BE123" s="247"/>
      <c r="BF123" s="247"/>
      <c r="BG123" s="247"/>
      <c r="BH123" s="247"/>
      <c r="BI123" s="247"/>
      <c r="BJ123" s="247"/>
      <c r="BK123" s="247"/>
      <c r="BL123" s="247"/>
      <c r="BM123" s="247"/>
      <c r="BN123" s="247"/>
      <c r="BO123" s="1042" t="s">
        <v>479</v>
      </c>
      <c r="BP123" s="1070"/>
      <c r="BQ123" s="1128">
        <v>17203784</v>
      </c>
      <c r="BR123" s="1129"/>
      <c r="BS123" s="1129"/>
      <c r="BT123" s="1129"/>
      <c r="BU123" s="1129"/>
      <c r="BV123" s="1129">
        <v>17038210</v>
      </c>
      <c r="BW123" s="1129"/>
      <c r="BX123" s="1129"/>
      <c r="BY123" s="1129"/>
      <c r="BZ123" s="1129"/>
      <c r="CA123" s="1129">
        <v>17503058</v>
      </c>
      <c r="CB123" s="1129"/>
      <c r="CC123" s="1129"/>
      <c r="CD123" s="1129"/>
      <c r="CE123" s="1129"/>
      <c r="CF123" s="1066"/>
      <c r="CG123" s="1067"/>
      <c r="CH123" s="1067"/>
      <c r="CI123" s="1067"/>
      <c r="CJ123" s="1068"/>
      <c r="CK123" s="1074"/>
      <c r="CL123" s="1075"/>
      <c r="CM123" s="1075"/>
      <c r="CN123" s="1075"/>
      <c r="CO123" s="1076"/>
      <c r="CP123" s="1084" t="s">
        <v>408</v>
      </c>
      <c r="CQ123" s="1085"/>
      <c r="CR123" s="1085"/>
      <c r="CS123" s="1085"/>
      <c r="CT123" s="1085"/>
      <c r="CU123" s="1085"/>
      <c r="CV123" s="1085"/>
      <c r="CW123" s="1085"/>
      <c r="CX123" s="1085"/>
      <c r="CY123" s="1085"/>
      <c r="CZ123" s="1085"/>
      <c r="DA123" s="1085"/>
      <c r="DB123" s="1085"/>
      <c r="DC123" s="1085"/>
      <c r="DD123" s="1085"/>
      <c r="DE123" s="1085"/>
      <c r="DF123" s="1086"/>
      <c r="DG123" s="1023" t="s">
        <v>228</v>
      </c>
      <c r="DH123" s="1024"/>
      <c r="DI123" s="1024"/>
      <c r="DJ123" s="1024"/>
      <c r="DK123" s="1025"/>
      <c r="DL123" s="1026" t="s">
        <v>228</v>
      </c>
      <c r="DM123" s="1024"/>
      <c r="DN123" s="1024"/>
      <c r="DO123" s="1024"/>
      <c r="DP123" s="1025"/>
      <c r="DQ123" s="1026" t="s">
        <v>228</v>
      </c>
      <c r="DR123" s="1024"/>
      <c r="DS123" s="1024"/>
      <c r="DT123" s="1024"/>
      <c r="DU123" s="1025"/>
      <c r="DV123" s="1027" t="s">
        <v>228</v>
      </c>
      <c r="DW123" s="1028"/>
      <c r="DX123" s="1028"/>
      <c r="DY123" s="1028"/>
      <c r="DZ123" s="1029"/>
    </row>
    <row r="124" spans="1:130" s="226" customFormat="1" ht="26.25" customHeight="1" thickBot="1" x14ac:dyDescent="0.2">
      <c r="A124" s="1122"/>
      <c r="B124" s="1014"/>
      <c r="C124" s="987" t="s">
        <v>467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396</v>
      </c>
      <c r="AB124" s="1024"/>
      <c r="AC124" s="1024"/>
      <c r="AD124" s="1024"/>
      <c r="AE124" s="1025"/>
      <c r="AF124" s="1026" t="s">
        <v>228</v>
      </c>
      <c r="AG124" s="1024"/>
      <c r="AH124" s="1024"/>
      <c r="AI124" s="1024"/>
      <c r="AJ124" s="1025"/>
      <c r="AK124" s="1026" t="s">
        <v>228</v>
      </c>
      <c r="AL124" s="1024"/>
      <c r="AM124" s="1024"/>
      <c r="AN124" s="1024"/>
      <c r="AO124" s="1025"/>
      <c r="AP124" s="1027" t="s">
        <v>396</v>
      </c>
      <c r="AQ124" s="1028"/>
      <c r="AR124" s="1028"/>
      <c r="AS124" s="1028"/>
      <c r="AT124" s="1029"/>
      <c r="AU124" s="1124" t="s">
        <v>480</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76</v>
      </c>
      <c r="BR124" s="1092"/>
      <c r="BS124" s="1092"/>
      <c r="BT124" s="1092"/>
      <c r="BU124" s="1092"/>
      <c r="BV124" s="1092">
        <v>73.5</v>
      </c>
      <c r="BW124" s="1092"/>
      <c r="BX124" s="1092"/>
      <c r="BY124" s="1092"/>
      <c r="BZ124" s="1092"/>
      <c r="CA124" s="1092">
        <v>36.9</v>
      </c>
      <c r="CB124" s="1092"/>
      <c r="CC124" s="1092"/>
      <c r="CD124" s="1092"/>
      <c r="CE124" s="1092"/>
      <c r="CF124" s="1093"/>
      <c r="CG124" s="1094"/>
      <c r="CH124" s="1094"/>
      <c r="CI124" s="1094"/>
      <c r="CJ124" s="1095"/>
      <c r="CK124" s="1077"/>
      <c r="CL124" s="1077"/>
      <c r="CM124" s="1077"/>
      <c r="CN124" s="1077"/>
      <c r="CO124" s="1078"/>
      <c r="CP124" s="1084" t="s">
        <v>481</v>
      </c>
      <c r="CQ124" s="1085"/>
      <c r="CR124" s="1085"/>
      <c r="CS124" s="1085"/>
      <c r="CT124" s="1085"/>
      <c r="CU124" s="1085"/>
      <c r="CV124" s="1085"/>
      <c r="CW124" s="1085"/>
      <c r="CX124" s="1085"/>
      <c r="CY124" s="1085"/>
      <c r="CZ124" s="1085"/>
      <c r="DA124" s="1085"/>
      <c r="DB124" s="1085"/>
      <c r="DC124" s="1085"/>
      <c r="DD124" s="1085"/>
      <c r="DE124" s="1085"/>
      <c r="DF124" s="1086"/>
      <c r="DG124" s="1069" t="s">
        <v>396</v>
      </c>
      <c r="DH124" s="1051"/>
      <c r="DI124" s="1051"/>
      <c r="DJ124" s="1051"/>
      <c r="DK124" s="1052"/>
      <c r="DL124" s="1050" t="s">
        <v>396</v>
      </c>
      <c r="DM124" s="1051"/>
      <c r="DN124" s="1051"/>
      <c r="DO124" s="1051"/>
      <c r="DP124" s="1052"/>
      <c r="DQ124" s="1050" t="s">
        <v>396</v>
      </c>
      <c r="DR124" s="1051"/>
      <c r="DS124" s="1051"/>
      <c r="DT124" s="1051"/>
      <c r="DU124" s="1052"/>
      <c r="DV124" s="1053" t="s">
        <v>396</v>
      </c>
      <c r="DW124" s="1054"/>
      <c r="DX124" s="1054"/>
      <c r="DY124" s="1054"/>
      <c r="DZ124" s="1055"/>
    </row>
    <row r="125" spans="1:130" s="226" customFormat="1" ht="26.25" customHeight="1" x14ac:dyDescent="0.15">
      <c r="A125" s="1122"/>
      <c r="B125" s="1014"/>
      <c r="C125" s="987" t="s">
        <v>469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228</v>
      </c>
      <c r="AB125" s="1024"/>
      <c r="AC125" s="1024"/>
      <c r="AD125" s="1024"/>
      <c r="AE125" s="1025"/>
      <c r="AF125" s="1026" t="s">
        <v>396</v>
      </c>
      <c r="AG125" s="1024"/>
      <c r="AH125" s="1024"/>
      <c r="AI125" s="1024"/>
      <c r="AJ125" s="1025"/>
      <c r="AK125" s="1026" t="s">
        <v>396</v>
      </c>
      <c r="AL125" s="1024"/>
      <c r="AM125" s="1024"/>
      <c r="AN125" s="1024"/>
      <c r="AO125" s="1025"/>
      <c r="AP125" s="1027" t="s">
        <v>396</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482</v>
      </c>
      <c r="CL125" s="1072"/>
      <c r="CM125" s="1072"/>
      <c r="CN125" s="1072"/>
      <c r="CO125" s="1073"/>
      <c r="CP125" s="994" t="s">
        <v>483</v>
      </c>
      <c r="CQ125" s="962"/>
      <c r="CR125" s="962"/>
      <c r="CS125" s="962"/>
      <c r="CT125" s="962"/>
      <c r="CU125" s="962"/>
      <c r="CV125" s="962"/>
      <c r="CW125" s="962"/>
      <c r="CX125" s="962"/>
      <c r="CY125" s="962"/>
      <c r="CZ125" s="962"/>
      <c r="DA125" s="962"/>
      <c r="DB125" s="962"/>
      <c r="DC125" s="962"/>
      <c r="DD125" s="962"/>
      <c r="DE125" s="962"/>
      <c r="DF125" s="963"/>
      <c r="DG125" s="995" t="s">
        <v>396</v>
      </c>
      <c r="DH125" s="996"/>
      <c r="DI125" s="996"/>
      <c r="DJ125" s="996"/>
      <c r="DK125" s="996"/>
      <c r="DL125" s="996" t="s">
        <v>396</v>
      </c>
      <c r="DM125" s="996"/>
      <c r="DN125" s="996"/>
      <c r="DO125" s="996"/>
      <c r="DP125" s="996"/>
      <c r="DQ125" s="996" t="s">
        <v>396</v>
      </c>
      <c r="DR125" s="996"/>
      <c r="DS125" s="996"/>
      <c r="DT125" s="996"/>
      <c r="DU125" s="996"/>
      <c r="DV125" s="997" t="s">
        <v>396</v>
      </c>
      <c r="DW125" s="997"/>
      <c r="DX125" s="997"/>
      <c r="DY125" s="997"/>
      <c r="DZ125" s="998"/>
    </row>
    <row r="126" spans="1:130" s="226" customFormat="1" ht="26.25" customHeight="1" thickBot="1" x14ac:dyDescent="0.2">
      <c r="A126" s="1122"/>
      <c r="B126" s="1014"/>
      <c r="C126" s="987" t="s">
        <v>471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396</v>
      </c>
      <c r="AB126" s="1024"/>
      <c r="AC126" s="1024"/>
      <c r="AD126" s="1024"/>
      <c r="AE126" s="1025"/>
      <c r="AF126" s="1026" t="s">
        <v>396</v>
      </c>
      <c r="AG126" s="1024"/>
      <c r="AH126" s="1024"/>
      <c r="AI126" s="1024"/>
      <c r="AJ126" s="1025"/>
      <c r="AK126" s="1026" t="s">
        <v>396</v>
      </c>
      <c r="AL126" s="1024"/>
      <c r="AM126" s="1024"/>
      <c r="AN126" s="1024"/>
      <c r="AO126" s="1025"/>
      <c r="AP126" s="1027" t="s">
        <v>396</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484</v>
      </c>
      <c r="CQ126" s="988"/>
      <c r="CR126" s="988"/>
      <c r="CS126" s="988"/>
      <c r="CT126" s="988"/>
      <c r="CU126" s="988"/>
      <c r="CV126" s="988"/>
      <c r="CW126" s="988"/>
      <c r="CX126" s="988"/>
      <c r="CY126" s="988"/>
      <c r="CZ126" s="988"/>
      <c r="DA126" s="988"/>
      <c r="DB126" s="988"/>
      <c r="DC126" s="988"/>
      <c r="DD126" s="988"/>
      <c r="DE126" s="988"/>
      <c r="DF126" s="989"/>
      <c r="DG126" s="990" t="s">
        <v>396</v>
      </c>
      <c r="DH126" s="991"/>
      <c r="DI126" s="991"/>
      <c r="DJ126" s="991"/>
      <c r="DK126" s="991"/>
      <c r="DL126" s="991" t="s">
        <v>396</v>
      </c>
      <c r="DM126" s="991"/>
      <c r="DN126" s="991"/>
      <c r="DO126" s="991"/>
      <c r="DP126" s="991"/>
      <c r="DQ126" s="991" t="s">
        <v>396</v>
      </c>
      <c r="DR126" s="991"/>
      <c r="DS126" s="991"/>
      <c r="DT126" s="991"/>
      <c r="DU126" s="991"/>
      <c r="DV126" s="992" t="s">
        <v>396</v>
      </c>
      <c r="DW126" s="992"/>
      <c r="DX126" s="992"/>
      <c r="DY126" s="992"/>
      <c r="DZ126" s="993"/>
    </row>
    <row r="127" spans="1:130" s="226" customFormat="1" ht="26.25" customHeight="1" x14ac:dyDescent="0.15">
      <c r="A127" s="1123"/>
      <c r="B127" s="1016"/>
      <c r="C127" s="1038" t="s">
        <v>485</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396</v>
      </c>
      <c r="AB127" s="1024"/>
      <c r="AC127" s="1024"/>
      <c r="AD127" s="1024"/>
      <c r="AE127" s="1025"/>
      <c r="AF127" s="1026" t="s">
        <v>396</v>
      </c>
      <c r="AG127" s="1024"/>
      <c r="AH127" s="1024"/>
      <c r="AI127" s="1024"/>
      <c r="AJ127" s="1025"/>
      <c r="AK127" s="1026" t="s">
        <v>396</v>
      </c>
      <c r="AL127" s="1024"/>
      <c r="AM127" s="1024"/>
      <c r="AN127" s="1024"/>
      <c r="AO127" s="1025"/>
      <c r="AP127" s="1027" t="s">
        <v>396</v>
      </c>
      <c r="AQ127" s="1028"/>
      <c r="AR127" s="1028"/>
      <c r="AS127" s="1028"/>
      <c r="AT127" s="1029"/>
      <c r="AU127" s="228"/>
      <c r="AV127" s="228"/>
      <c r="AW127" s="228"/>
      <c r="AX127" s="1096" t="s">
        <v>486</v>
      </c>
      <c r="AY127" s="1097"/>
      <c r="AZ127" s="1097"/>
      <c r="BA127" s="1097"/>
      <c r="BB127" s="1097"/>
      <c r="BC127" s="1097"/>
      <c r="BD127" s="1097"/>
      <c r="BE127" s="1098"/>
      <c r="BF127" s="1099" t="s">
        <v>487</v>
      </c>
      <c r="BG127" s="1097"/>
      <c r="BH127" s="1097"/>
      <c r="BI127" s="1097"/>
      <c r="BJ127" s="1097"/>
      <c r="BK127" s="1097"/>
      <c r="BL127" s="1098"/>
      <c r="BM127" s="1099" t="s">
        <v>488</v>
      </c>
      <c r="BN127" s="1097"/>
      <c r="BO127" s="1097"/>
      <c r="BP127" s="1097"/>
      <c r="BQ127" s="1097"/>
      <c r="BR127" s="1097"/>
      <c r="BS127" s="1098"/>
      <c r="BT127" s="1099" t="s">
        <v>489</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490</v>
      </c>
      <c r="CQ127" s="988"/>
      <c r="CR127" s="988"/>
      <c r="CS127" s="988"/>
      <c r="CT127" s="988"/>
      <c r="CU127" s="988"/>
      <c r="CV127" s="988"/>
      <c r="CW127" s="988"/>
      <c r="CX127" s="988"/>
      <c r="CY127" s="988"/>
      <c r="CZ127" s="988"/>
      <c r="DA127" s="988"/>
      <c r="DB127" s="988"/>
      <c r="DC127" s="988"/>
      <c r="DD127" s="988"/>
      <c r="DE127" s="988"/>
      <c r="DF127" s="989"/>
      <c r="DG127" s="990" t="s">
        <v>396</v>
      </c>
      <c r="DH127" s="991"/>
      <c r="DI127" s="991"/>
      <c r="DJ127" s="991"/>
      <c r="DK127" s="991"/>
      <c r="DL127" s="991" t="s">
        <v>396</v>
      </c>
      <c r="DM127" s="991"/>
      <c r="DN127" s="991"/>
      <c r="DO127" s="991"/>
      <c r="DP127" s="991"/>
      <c r="DQ127" s="991" t="s">
        <v>396</v>
      </c>
      <c r="DR127" s="991"/>
      <c r="DS127" s="991"/>
      <c r="DT127" s="991"/>
      <c r="DU127" s="991"/>
      <c r="DV127" s="992" t="s">
        <v>228</v>
      </c>
      <c r="DW127" s="992"/>
      <c r="DX127" s="992"/>
      <c r="DY127" s="992"/>
      <c r="DZ127" s="993"/>
    </row>
    <row r="128" spans="1:130" s="226" customFormat="1" ht="26.25" customHeight="1" thickBot="1" x14ac:dyDescent="0.2">
      <c r="A128" s="1106" t="s">
        <v>491</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492</v>
      </c>
      <c r="X128" s="1108"/>
      <c r="Y128" s="1108"/>
      <c r="Z128" s="1109"/>
      <c r="AA128" s="1110">
        <v>34151</v>
      </c>
      <c r="AB128" s="1111"/>
      <c r="AC128" s="1111"/>
      <c r="AD128" s="1111"/>
      <c r="AE128" s="1112"/>
      <c r="AF128" s="1113">
        <v>50260</v>
      </c>
      <c r="AG128" s="1111"/>
      <c r="AH128" s="1111"/>
      <c r="AI128" s="1111"/>
      <c r="AJ128" s="1112"/>
      <c r="AK128" s="1113">
        <v>49877</v>
      </c>
      <c r="AL128" s="1111"/>
      <c r="AM128" s="1111"/>
      <c r="AN128" s="1111"/>
      <c r="AO128" s="1112"/>
      <c r="AP128" s="1114"/>
      <c r="AQ128" s="1115"/>
      <c r="AR128" s="1115"/>
      <c r="AS128" s="1115"/>
      <c r="AT128" s="1116"/>
      <c r="AU128" s="228"/>
      <c r="AV128" s="228"/>
      <c r="AW128" s="228"/>
      <c r="AX128" s="961" t="s">
        <v>493</v>
      </c>
      <c r="AY128" s="962"/>
      <c r="AZ128" s="962"/>
      <c r="BA128" s="962"/>
      <c r="BB128" s="962"/>
      <c r="BC128" s="962"/>
      <c r="BD128" s="962"/>
      <c r="BE128" s="963"/>
      <c r="BF128" s="1117" t="s">
        <v>228</v>
      </c>
      <c r="BG128" s="1118"/>
      <c r="BH128" s="1118"/>
      <c r="BI128" s="1118"/>
      <c r="BJ128" s="1118"/>
      <c r="BK128" s="1118"/>
      <c r="BL128" s="1119"/>
      <c r="BM128" s="1117">
        <v>14.73</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494</v>
      </c>
      <c r="CQ128" s="791"/>
      <c r="CR128" s="791"/>
      <c r="CS128" s="791"/>
      <c r="CT128" s="791"/>
      <c r="CU128" s="791"/>
      <c r="CV128" s="791"/>
      <c r="CW128" s="791"/>
      <c r="CX128" s="791"/>
      <c r="CY128" s="791"/>
      <c r="CZ128" s="791"/>
      <c r="DA128" s="791"/>
      <c r="DB128" s="791"/>
      <c r="DC128" s="791"/>
      <c r="DD128" s="791"/>
      <c r="DE128" s="791"/>
      <c r="DF128" s="1101"/>
      <c r="DG128" s="1102" t="s">
        <v>396</v>
      </c>
      <c r="DH128" s="1103"/>
      <c r="DI128" s="1103"/>
      <c r="DJ128" s="1103"/>
      <c r="DK128" s="1103"/>
      <c r="DL128" s="1103" t="s">
        <v>495</v>
      </c>
      <c r="DM128" s="1103"/>
      <c r="DN128" s="1103"/>
      <c r="DO128" s="1103"/>
      <c r="DP128" s="1103"/>
      <c r="DQ128" s="1103" t="s">
        <v>495</v>
      </c>
      <c r="DR128" s="1103"/>
      <c r="DS128" s="1103"/>
      <c r="DT128" s="1103"/>
      <c r="DU128" s="1103"/>
      <c r="DV128" s="1104" t="s">
        <v>228</v>
      </c>
      <c r="DW128" s="1104"/>
      <c r="DX128" s="1104"/>
      <c r="DY128" s="1104"/>
      <c r="DZ128" s="1105"/>
    </row>
    <row r="129" spans="1:131" s="226"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496</v>
      </c>
      <c r="X129" s="1136"/>
      <c r="Y129" s="1136"/>
      <c r="Z129" s="1137"/>
      <c r="AA129" s="1023">
        <v>5004958</v>
      </c>
      <c r="AB129" s="1024"/>
      <c r="AC129" s="1024"/>
      <c r="AD129" s="1024"/>
      <c r="AE129" s="1025"/>
      <c r="AF129" s="1026">
        <v>5186902</v>
      </c>
      <c r="AG129" s="1024"/>
      <c r="AH129" s="1024"/>
      <c r="AI129" s="1024"/>
      <c r="AJ129" s="1025"/>
      <c r="AK129" s="1026">
        <v>5449128</v>
      </c>
      <c r="AL129" s="1024"/>
      <c r="AM129" s="1024"/>
      <c r="AN129" s="1024"/>
      <c r="AO129" s="1025"/>
      <c r="AP129" s="1138"/>
      <c r="AQ129" s="1139"/>
      <c r="AR129" s="1139"/>
      <c r="AS129" s="1139"/>
      <c r="AT129" s="1140"/>
      <c r="AU129" s="229"/>
      <c r="AV129" s="229"/>
      <c r="AW129" s="229"/>
      <c r="AX129" s="1130" t="s">
        <v>497</v>
      </c>
      <c r="AY129" s="988"/>
      <c r="AZ129" s="988"/>
      <c r="BA129" s="988"/>
      <c r="BB129" s="988"/>
      <c r="BC129" s="988"/>
      <c r="BD129" s="988"/>
      <c r="BE129" s="989"/>
      <c r="BF129" s="1131" t="s">
        <v>396</v>
      </c>
      <c r="BG129" s="1132"/>
      <c r="BH129" s="1132"/>
      <c r="BI129" s="1132"/>
      <c r="BJ129" s="1132"/>
      <c r="BK129" s="1132"/>
      <c r="BL129" s="1133"/>
      <c r="BM129" s="1131">
        <v>19.73</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498</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499</v>
      </c>
      <c r="X130" s="1136"/>
      <c r="Y130" s="1136"/>
      <c r="Z130" s="1137"/>
      <c r="AA130" s="1023">
        <v>1018329</v>
      </c>
      <c r="AB130" s="1024"/>
      <c r="AC130" s="1024"/>
      <c r="AD130" s="1024"/>
      <c r="AE130" s="1025"/>
      <c r="AF130" s="1026">
        <v>1047250</v>
      </c>
      <c r="AG130" s="1024"/>
      <c r="AH130" s="1024"/>
      <c r="AI130" s="1024"/>
      <c r="AJ130" s="1025"/>
      <c r="AK130" s="1026">
        <v>1033949</v>
      </c>
      <c r="AL130" s="1024"/>
      <c r="AM130" s="1024"/>
      <c r="AN130" s="1024"/>
      <c r="AO130" s="1025"/>
      <c r="AP130" s="1138"/>
      <c r="AQ130" s="1139"/>
      <c r="AR130" s="1139"/>
      <c r="AS130" s="1139"/>
      <c r="AT130" s="1140"/>
      <c r="AU130" s="229"/>
      <c r="AV130" s="229"/>
      <c r="AW130" s="229"/>
      <c r="AX130" s="1130" t="s">
        <v>500</v>
      </c>
      <c r="AY130" s="988"/>
      <c r="AZ130" s="988"/>
      <c r="BA130" s="988"/>
      <c r="BB130" s="988"/>
      <c r="BC130" s="988"/>
      <c r="BD130" s="988"/>
      <c r="BE130" s="989"/>
      <c r="BF130" s="1166">
        <v>12.5</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501</v>
      </c>
      <c r="X131" s="1173"/>
      <c r="Y131" s="1173"/>
      <c r="Z131" s="1174"/>
      <c r="AA131" s="1069">
        <v>3986629</v>
      </c>
      <c r="AB131" s="1051"/>
      <c r="AC131" s="1051"/>
      <c r="AD131" s="1051"/>
      <c r="AE131" s="1052"/>
      <c r="AF131" s="1050">
        <v>4139652</v>
      </c>
      <c r="AG131" s="1051"/>
      <c r="AH131" s="1051"/>
      <c r="AI131" s="1051"/>
      <c r="AJ131" s="1052"/>
      <c r="AK131" s="1050">
        <v>4415179</v>
      </c>
      <c r="AL131" s="1051"/>
      <c r="AM131" s="1051"/>
      <c r="AN131" s="1051"/>
      <c r="AO131" s="1052"/>
      <c r="AP131" s="1175"/>
      <c r="AQ131" s="1176"/>
      <c r="AR131" s="1176"/>
      <c r="AS131" s="1176"/>
      <c r="AT131" s="1177"/>
      <c r="AU131" s="229"/>
      <c r="AV131" s="229"/>
      <c r="AW131" s="229"/>
      <c r="AX131" s="1148" t="s">
        <v>502</v>
      </c>
      <c r="AY131" s="791"/>
      <c r="AZ131" s="791"/>
      <c r="BA131" s="791"/>
      <c r="BB131" s="791"/>
      <c r="BC131" s="791"/>
      <c r="BD131" s="791"/>
      <c r="BE131" s="1101"/>
      <c r="BF131" s="1149">
        <v>36.9</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503</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504</v>
      </c>
      <c r="W132" s="1159"/>
      <c r="X132" s="1159"/>
      <c r="Y132" s="1159"/>
      <c r="Z132" s="1160"/>
      <c r="AA132" s="1161">
        <v>14.6625382</v>
      </c>
      <c r="AB132" s="1162"/>
      <c r="AC132" s="1162"/>
      <c r="AD132" s="1162"/>
      <c r="AE132" s="1163"/>
      <c r="AF132" s="1164">
        <v>12.322823270000001</v>
      </c>
      <c r="AG132" s="1162"/>
      <c r="AH132" s="1162"/>
      <c r="AI132" s="1162"/>
      <c r="AJ132" s="1163"/>
      <c r="AK132" s="1164">
        <v>10.60976237</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505</v>
      </c>
      <c r="W133" s="1142"/>
      <c r="X133" s="1142"/>
      <c r="Y133" s="1142"/>
      <c r="Z133" s="1143"/>
      <c r="AA133" s="1144">
        <v>15.8</v>
      </c>
      <c r="AB133" s="1145"/>
      <c r="AC133" s="1145"/>
      <c r="AD133" s="1145"/>
      <c r="AE133" s="1146"/>
      <c r="AF133" s="1144">
        <v>14.4</v>
      </c>
      <c r="AG133" s="1145"/>
      <c r="AH133" s="1145"/>
      <c r="AI133" s="1145"/>
      <c r="AJ133" s="1146"/>
      <c r="AK133" s="1144">
        <v>12.5</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5M4R2qrTq15v+BM6yYFSSK19YA9wQ4loiY6iCq3THGre/S9cqDgtbd0bg6/svxJrbmWOG0xp18WU2uokFlpMlA==" saltValue="kTy4SfPu+BMly5Uc+WSeL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uCQTJ3owiKl+u3ij7IWdjpPFJGEHXYSJtU9DqqaFr5tw51kHYCSjK37z7q6BTIGg2b98tMzhnF8LbDF1CeL7g==" saltValue="ZM3HwtG8GahdBYS5y2lgG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509</v>
      </c>
      <c r="AP7" s="268"/>
      <c r="AQ7" s="269" t="s">
        <v>510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511</v>
      </c>
      <c r="AQ8" s="275" t="s">
        <v>512</v>
      </c>
      <c r="AR8" s="276" t="s">
        <v>513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514</v>
      </c>
      <c r="AL9" s="1182"/>
      <c r="AM9" s="1182"/>
      <c r="AN9" s="1183"/>
      <c r="AO9" s="277">
        <v>1325006</v>
      </c>
      <c r="AP9" s="277">
        <v>121739</v>
      </c>
      <c r="AQ9" s="278">
        <v>106927</v>
      </c>
      <c r="AR9" s="279">
        <v>13.9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515</v>
      </c>
      <c r="AL10" s="1182"/>
      <c r="AM10" s="1182"/>
      <c r="AN10" s="1183"/>
      <c r="AO10" s="280">
        <v>16176</v>
      </c>
      <c r="AP10" s="280">
        <v>1486</v>
      </c>
      <c r="AQ10" s="281">
        <v>15145</v>
      </c>
      <c r="AR10" s="282">
        <v>-90.2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516</v>
      </c>
      <c r="AL11" s="1182"/>
      <c r="AM11" s="1182"/>
      <c r="AN11" s="1183"/>
      <c r="AO11" s="280">
        <v>55192</v>
      </c>
      <c r="AP11" s="280">
        <v>5071</v>
      </c>
      <c r="AQ11" s="281">
        <v>1510</v>
      </c>
      <c r="AR11" s="282">
        <v>235.8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517</v>
      </c>
      <c r="AL12" s="1182"/>
      <c r="AM12" s="1182"/>
      <c r="AN12" s="1183"/>
      <c r="AO12" s="280" t="s">
        <v>518</v>
      </c>
      <c r="AP12" s="280" t="s">
        <v>518</v>
      </c>
      <c r="AQ12" s="281">
        <v>21</v>
      </c>
      <c r="AR12" s="282" t="s">
        <v>518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519</v>
      </c>
      <c r="AL13" s="1182"/>
      <c r="AM13" s="1182"/>
      <c r="AN13" s="1183"/>
      <c r="AO13" s="280">
        <v>57454</v>
      </c>
      <c r="AP13" s="280">
        <v>5279</v>
      </c>
      <c r="AQ13" s="281">
        <v>4533</v>
      </c>
      <c r="AR13" s="282">
        <v>16.5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520</v>
      </c>
      <c r="AL14" s="1182"/>
      <c r="AM14" s="1182"/>
      <c r="AN14" s="1183"/>
      <c r="AO14" s="280">
        <v>2942</v>
      </c>
      <c r="AP14" s="280">
        <v>270</v>
      </c>
      <c r="AQ14" s="281">
        <v>2422</v>
      </c>
      <c r="AR14" s="282">
        <v>-88.9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521</v>
      </c>
      <c r="AL15" s="1185"/>
      <c r="AM15" s="1185"/>
      <c r="AN15" s="1186"/>
      <c r="AO15" s="280">
        <v>-104133</v>
      </c>
      <c r="AP15" s="280">
        <v>-9568</v>
      </c>
      <c r="AQ15" s="281">
        <v>-7979</v>
      </c>
      <c r="AR15" s="282">
        <v>19.899999999999999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188</v>
      </c>
      <c r="AL16" s="1185"/>
      <c r="AM16" s="1185"/>
      <c r="AN16" s="1186"/>
      <c r="AO16" s="280">
        <v>1352637</v>
      </c>
      <c r="AP16" s="280">
        <v>124278</v>
      </c>
      <c r="AQ16" s="281">
        <v>122579</v>
      </c>
      <c r="AR16" s="282">
        <v>1.4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526</v>
      </c>
      <c r="AL21" s="1188"/>
      <c r="AM21" s="1188"/>
      <c r="AN21" s="1189"/>
      <c r="AO21" s="293">
        <v>11.03</v>
      </c>
      <c r="AP21" s="294">
        <v>10.66</v>
      </c>
      <c r="AQ21" s="295">
        <v>0.37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527</v>
      </c>
      <c r="AL22" s="1188"/>
      <c r="AM22" s="1188"/>
      <c r="AN22" s="1189"/>
      <c r="AO22" s="298">
        <v>97</v>
      </c>
      <c r="AP22" s="299">
        <v>96.3</v>
      </c>
      <c r="AQ22" s="300">
        <v>0.7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528</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509</v>
      </c>
      <c r="AP30" s="268"/>
      <c r="AQ30" s="269" t="s">
        <v>510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511</v>
      </c>
      <c r="AQ31" s="275" t="s">
        <v>512</v>
      </c>
      <c r="AR31" s="276" t="s">
        <v>513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531</v>
      </c>
      <c r="AL32" s="1196"/>
      <c r="AM32" s="1196"/>
      <c r="AN32" s="1197"/>
      <c r="AO32" s="308">
        <v>983659</v>
      </c>
      <c r="AP32" s="308">
        <v>90377</v>
      </c>
      <c r="AQ32" s="309">
        <v>59977</v>
      </c>
      <c r="AR32" s="310">
        <v>50.7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532</v>
      </c>
      <c r="AL33" s="1196"/>
      <c r="AM33" s="1196"/>
      <c r="AN33" s="1197"/>
      <c r="AO33" s="308" t="s">
        <v>518</v>
      </c>
      <c r="AP33" s="308" t="s">
        <v>518</v>
      </c>
      <c r="AQ33" s="309" t="s">
        <v>518</v>
      </c>
      <c r="AR33" s="310" t="s">
        <v>518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533</v>
      </c>
      <c r="AL34" s="1196"/>
      <c r="AM34" s="1196"/>
      <c r="AN34" s="1197"/>
      <c r="AO34" s="308" t="s">
        <v>518</v>
      </c>
      <c r="AP34" s="308" t="s">
        <v>518</v>
      </c>
      <c r="AQ34" s="309" t="s">
        <v>518</v>
      </c>
      <c r="AR34" s="310" t="s">
        <v>518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534</v>
      </c>
      <c r="AL35" s="1196"/>
      <c r="AM35" s="1196"/>
      <c r="AN35" s="1197"/>
      <c r="AO35" s="308">
        <v>560215</v>
      </c>
      <c r="AP35" s="308">
        <v>51471</v>
      </c>
      <c r="AQ35" s="309">
        <v>16053</v>
      </c>
      <c r="AR35" s="310">
        <v>220.6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535</v>
      </c>
      <c r="AL36" s="1196"/>
      <c r="AM36" s="1196"/>
      <c r="AN36" s="1197"/>
      <c r="AO36" s="308">
        <v>8168</v>
      </c>
      <c r="AP36" s="308">
        <v>750</v>
      </c>
      <c r="AQ36" s="309">
        <v>3449</v>
      </c>
      <c r="AR36" s="310">
        <v>-78.3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536</v>
      </c>
      <c r="AL37" s="1196"/>
      <c r="AM37" s="1196"/>
      <c r="AN37" s="1197"/>
      <c r="AO37" s="308" t="s">
        <v>518</v>
      </c>
      <c r="AP37" s="308" t="s">
        <v>518</v>
      </c>
      <c r="AQ37" s="309">
        <v>404</v>
      </c>
      <c r="AR37" s="310" t="s">
        <v>518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537</v>
      </c>
      <c r="AL38" s="1199"/>
      <c r="AM38" s="1199"/>
      <c r="AN38" s="1200"/>
      <c r="AO38" s="311">
        <v>224</v>
      </c>
      <c r="AP38" s="311">
        <v>21</v>
      </c>
      <c r="AQ38" s="312">
        <v>3</v>
      </c>
      <c r="AR38" s="300">
        <v>600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538</v>
      </c>
      <c r="AL39" s="1199"/>
      <c r="AM39" s="1199"/>
      <c r="AN39" s="1200"/>
      <c r="AO39" s="308">
        <v>-49877</v>
      </c>
      <c r="AP39" s="308">
        <v>-4583</v>
      </c>
      <c r="AQ39" s="309">
        <v>-3105</v>
      </c>
      <c r="AR39" s="310">
        <v>47.6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539</v>
      </c>
      <c r="AL40" s="1196"/>
      <c r="AM40" s="1196"/>
      <c r="AN40" s="1197"/>
      <c r="AO40" s="308">
        <v>-1033949</v>
      </c>
      <c r="AP40" s="308">
        <v>-94997</v>
      </c>
      <c r="AQ40" s="309">
        <v>-51549</v>
      </c>
      <c r="AR40" s="310">
        <v>84.3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299</v>
      </c>
      <c r="AL41" s="1202"/>
      <c r="AM41" s="1202"/>
      <c r="AN41" s="1203"/>
      <c r="AO41" s="308">
        <v>468440</v>
      </c>
      <c r="AP41" s="308">
        <v>43039</v>
      </c>
      <c r="AQ41" s="309">
        <v>25231</v>
      </c>
      <c r="AR41" s="310">
        <v>70.599999999999994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509</v>
      </c>
      <c r="AN49" s="1192" t="s">
        <v>543</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544</v>
      </c>
      <c r="AO50" s="325" t="s">
        <v>545</v>
      </c>
      <c r="AP50" s="326" t="s">
        <v>546</v>
      </c>
      <c r="AQ50" s="327" t="s">
        <v>547</v>
      </c>
      <c r="AR50" s="328" t="s">
        <v>548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2304448</v>
      </c>
      <c r="AN51" s="330">
        <v>197926</v>
      </c>
      <c r="AO51" s="331">
        <v>78</v>
      </c>
      <c r="AP51" s="332">
        <v>90072</v>
      </c>
      <c r="AQ51" s="333">
        <v>13.3</v>
      </c>
      <c r="AR51" s="334">
        <v>64.7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1693373</v>
      </c>
      <c r="AN52" s="338">
        <v>145441</v>
      </c>
      <c r="AO52" s="339">
        <v>84.5</v>
      </c>
      <c r="AP52" s="340">
        <v>46083</v>
      </c>
      <c r="AQ52" s="341">
        <v>3.2</v>
      </c>
      <c r="AR52" s="342">
        <v>81.3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1621437</v>
      </c>
      <c r="AN53" s="330">
        <v>141326</v>
      </c>
      <c r="AO53" s="331">
        <v>-28.6</v>
      </c>
      <c r="AP53" s="332">
        <v>88328</v>
      </c>
      <c r="AQ53" s="333">
        <v>-1.9</v>
      </c>
      <c r="AR53" s="334">
        <v>-26.7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1180579</v>
      </c>
      <c r="AN54" s="338">
        <v>102901</v>
      </c>
      <c r="AO54" s="339">
        <v>-29.2</v>
      </c>
      <c r="AP54" s="340">
        <v>49013</v>
      </c>
      <c r="AQ54" s="341">
        <v>6.4</v>
      </c>
      <c r="AR54" s="342">
        <v>-35.6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1154907</v>
      </c>
      <c r="AN55" s="330">
        <v>102331</v>
      </c>
      <c r="AO55" s="331">
        <v>-27.6</v>
      </c>
      <c r="AP55" s="332">
        <v>103390</v>
      </c>
      <c r="AQ55" s="333">
        <v>17.100000000000001</v>
      </c>
      <c r="AR55" s="334">
        <v>-44.7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908104</v>
      </c>
      <c r="AN56" s="338">
        <v>80463</v>
      </c>
      <c r="AO56" s="339">
        <v>-21.8</v>
      </c>
      <c r="AP56" s="340">
        <v>51269</v>
      </c>
      <c r="AQ56" s="341">
        <v>4.5999999999999996</v>
      </c>
      <c r="AR56" s="342">
        <v>-26.4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1187640</v>
      </c>
      <c r="AN57" s="330">
        <v>106850</v>
      </c>
      <c r="AO57" s="331">
        <v>4.4000000000000004</v>
      </c>
      <c r="AP57" s="332">
        <v>117234</v>
      </c>
      <c r="AQ57" s="333">
        <v>13.4</v>
      </c>
      <c r="AR57" s="334">
        <v>-9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938885</v>
      </c>
      <c r="AN58" s="338">
        <v>84470</v>
      </c>
      <c r="AO58" s="339">
        <v>5</v>
      </c>
      <c r="AP58" s="340">
        <v>59796</v>
      </c>
      <c r="AQ58" s="341">
        <v>16.600000000000001</v>
      </c>
      <c r="AR58" s="342">
        <v>-11.6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711801</v>
      </c>
      <c r="AN59" s="330">
        <v>65399</v>
      </c>
      <c r="AO59" s="331">
        <v>-38.799999999999997</v>
      </c>
      <c r="AP59" s="332">
        <v>97758</v>
      </c>
      <c r="AQ59" s="333">
        <v>-16.600000000000001</v>
      </c>
      <c r="AR59" s="334">
        <v>-22.2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434584</v>
      </c>
      <c r="AN60" s="338">
        <v>39929</v>
      </c>
      <c r="AO60" s="339">
        <v>-52.7</v>
      </c>
      <c r="AP60" s="340">
        <v>45946</v>
      </c>
      <c r="AQ60" s="341">
        <v>-23.2</v>
      </c>
      <c r="AR60" s="342">
        <v>-29.5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1396047</v>
      </c>
      <c r="AN61" s="345">
        <v>122766</v>
      </c>
      <c r="AO61" s="346">
        <v>-2.5</v>
      </c>
      <c r="AP61" s="347">
        <v>99356</v>
      </c>
      <c r="AQ61" s="348">
        <v>5.0999999999999996</v>
      </c>
      <c r="AR61" s="334">
        <v>-7.6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1031105</v>
      </c>
      <c r="AN62" s="338">
        <v>90641</v>
      </c>
      <c r="AO62" s="339">
        <v>-2.8</v>
      </c>
      <c r="AP62" s="340">
        <v>50421</v>
      </c>
      <c r="AQ62" s="341">
        <v>1.5</v>
      </c>
      <c r="AR62" s="342">
        <v>-4.3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jVPwcGLnH7a8spKEJqXGAvooUKGQIx9TgR4UUJGitkxFX5CTdMY5dIKJKQ9zgl1SAAhgMe3NC1MQaNyRKK2obA==" saltValue="hTNiYZhM3OjHGyJ0L2tL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557</v>
      </c>
    </row>
    <row r="120" spans="125:125" ht="13.5" hidden="1" customHeight="1" x14ac:dyDescent="0.15"/>
    <row r="121" spans="125:125" ht="13.5" hidden="1" customHeight="1" x14ac:dyDescent="0.15">
      <c r="DU121" s="255"/>
    </row>
  </sheetData>
  <sheetProtection algorithmName="SHA-512" hashValue="d7xLVp2ObqdWUCGpjzJmCS46/8otza/xQ6SVZY2NMedltnn+OQ2YY2lsxRTxXrJKS/ZFks9AA9MMXlEerql40A==" saltValue="XV5gAtCcmveZGrsILumR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558</v>
      </c>
    </row>
  </sheetData>
  <sheetProtection algorithmName="SHA-512" hashValue="GGRsvi05RWqylOnrMsXBlSlxrC7MxXwgymP+I2pZBl3FsAfgOBKBzvd7SkXFKJIQEW7gSls5oOIjdoifRw1XqQ==" saltValue="J1j+q0VG9dH/if+cjVznc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04" t="s">
        <v>3</v>
      </c>
      <c r="D47" s="1204"/>
      <c r="E47" s="1205"/>
      <c r="F47" s="11">
        <v>34.479999999999997</v>
      </c>
      <c r="G47" s="12">
        <v>27.85</v>
      </c>
      <c r="H47" s="12">
        <v>25.95</v>
      </c>
      <c r="I47" s="12">
        <v>26.77</v>
      </c>
      <c r="J47" s="13">
        <v>32.450000000000003</v>
      </c>
    </row>
    <row r="48" spans="2:10" ht="57.75" customHeight="1" x14ac:dyDescent="0.15">
      <c r="B48" s="14"/>
      <c r="C48" s="1206" t="s">
        <v>4</v>
      </c>
      <c r="D48" s="1206"/>
      <c r="E48" s="1207"/>
      <c r="F48" s="15">
        <v>5.0199999999999996</v>
      </c>
      <c r="G48" s="16">
        <v>5.72</v>
      </c>
      <c r="H48" s="16">
        <v>2.85</v>
      </c>
      <c r="I48" s="16">
        <v>5.35</v>
      </c>
      <c r="J48" s="17">
        <v>3.24</v>
      </c>
    </row>
    <row r="49" spans="2:10" ht="57.75" customHeight="1" thickBot="1" x14ac:dyDescent="0.2">
      <c r="B49" s="18"/>
      <c r="C49" s="1208" t="s">
        <v>5</v>
      </c>
      <c r="D49" s="1208"/>
      <c r="E49" s="1209"/>
      <c r="F49" s="19" t="s">
        <v>564</v>
      </c>
      <c r="G49" s="20" t="s">
        <v>565</v>
      </c>
      <c r="H49" s="20" t="s">
        <v>566</v>
      </c>
      <c r="I49" s="20">
        <v>4.33</v>
      </c>
      <c r="J49" s="21">
        <v>5.1100000000000003</v>
      </c>
    </row>
    <row r="50" spans="2:10" x14ac:dyDescent="0.15"/>
  </sheetData>
  <sheetProtection algorithmName="SHA-512" hashValue="F8JIvWnRfu7o98A9FYbdMIekEagALL7cJFSK+Jv8GHbYFQeI4Kg8IICLkJMAsR8kd2sTDGwmy6Vtf5IbhSHRdg==" saltValue="JA/MGkjFk9slKVSvudC+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岸口 徹(kishiguchi touru)</cp:lastModifiedBy>
  <cp:lastPrinted>2023-10-10T02:50:48Z</cp:lastPrinted>
  <dcterms:created xsi:type="dcterms:W3CDTF">2023-02-20T06:16:09Z</dcterms:created>
  <dcterms:modified xsi:type="dcterms:W3CDTF">2023-10-10T02:51:25Z</dcterms:modified>
  <cp:category/>
</cp:coreProperties>
</file>