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lg18-fs01\財政課（新）\12 財政比較分析表･資料集\R4決算 財政状況資料集\"/>
    </mc:Choice>
  </mc:AlternateContent>
  <bookViews>
    <workbookView xWindow="0" yWindow="0" windowWidth="19200" windowHeight="1146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P23" i="12" l="1"/>
  <c r="AU88" i="12"/>
  <c r="AP88" i="12"/>
  <c r="AF88" i="12"/>
  <c r="AA79" i="12"/>
  <c r="AA78" i="12"/>
  <c r="AA77" i="12"/>
  <c r="AA76" i="12"/>
  <c r="AP75" i="12"/>
  <c r="AA75" i="12"/>
  <c r="AA74" i="12"/>
  <c r="AA73" i="12"/>
  <c r="AA72" i="12"/>
  <c r="AA71" i="12"/>
  <c r="AA70" i="12"/>
  <c r="AA69" i="12"/>
  <c r="AA68" i="12"/>
  <c r="AU63" i="12"/>
  <c r="AP63" i="12"/>
  <c r="AA34" i="12"/>
  <c r="AA33" i="12"/>
  <c r="AA32" i="12"/>
  <c r="AA31" i="12"/>
  <c r="AA30" i="12"/>
  <c r="AA29" i="12"/>
  <c r="AA28" i="12"/>
  <c r="AA8" i="12"/>
  <c r="AA7" i="12"/>
  <c r="AO37" i="10" l="1"/>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BE38" i="10"/>
  <c r="AM38" i="10"/>
  <c r="U38" i="10"/>
  <c r="C38" i="10"/>
  <c r="BE37" i="10"/>
  <c r="U37" i="10"/>
  <c r="C37" i="10"/>
  <c r="BE36" i="10"/>
  <c r="C36" i="10"/>
  <c r="BE35" i="10"/>
  <c r="CO34" i="10"/>
  <c r="CO35" i="10" s="1"/>
  <c r="CO36" i="10" s="1"/>
  <c r="CO37" i="10" s="1"/>
  <c r="CO38" i="10" s="1"/>
  <c r="BW34" i="10"/>
  <c r="BW35" i="10" s="1"/>
  <c r="BW36" i="10" s="1"/>
  <c r="BW37" i="10" s="1"/>
  <c r="BW38" i="10" s="1"/>
  <c r="BW39" i="10" s="1"/>
  <c r="BW40" i="10" s="1"/>
  <c r="BW41" i="10" s="1"/>
  <c r="BW42" i="10" s="1"/>
  <c r="BW43" i="10" s="1"/>
  <c r="BE34" i="10"/>
  <c r="C34" i="10"/>
  <c r="C35" i="10" s="1"/>
  <c r="U34" i="10" l="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AM36" i="10" s="1"/>
  <c r="AM37" i="10" s="1"/>
</calcChain>
</file>

<file path=xl/sharedStrings.xml><?xml version="1.0" encoding="utf-8"?>
<sst xmlns="http://schemas.openxmlformats.org/spreadsheetml/2006/main" count="1086" uniqueCount="598">
  <si>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</si>
  <si>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</si>
  <si>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</si>
  <si>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</si>
  <si>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</si>
  <si>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</si>
  <si>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</si>
  <si>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</si>
  <si>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</si>
  <si>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</si>
  <si>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</si>
  <si>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</si>
  <si>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</si>
  <si>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</si>
  <si>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</si>
  <si>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</si>
  <si>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</si>
  <si>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</si>
  <si>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</si>
  <si>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</si>
  <si>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</si>
  <si>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</si>
  <si>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</si>
  <si>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</si>
  <si>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</si>
  <si>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</si>
  <si>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</si>
  <si>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</si>
  <si>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</si>
  <si>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</si>
  <si>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</si>
  <si>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</si>
  <si>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</si>
  <si>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</si>
  <si>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</si>
  <si>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</si>
  <si>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</si>
  <si>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</si>
  <si>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</si>
  <si>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</si>
  <si>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</si>
  <si>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</si>
  <si>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</si>
  <si>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</si>
  <si>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</si>
  <si>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</si>
  <si>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</si>
  <si>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</si>
  <si>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</si>
  <si>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</si>
  <si>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</si>
  <si>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</si>
  <si>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</si>
  <si>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</si>
  <si>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</si>
  <si>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</si>
  <si>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</si>
  <si>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</si>
  <si>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</si>
  <si>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</si>
  <si>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</si>
  <si>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</si>
  <si>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</si>
  <si>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</si>
  <si>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</si>
  <si>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</si>
  <si>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</si>
  <si>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</si>
  <si>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</si>
  <si>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</si>
  <si>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</si>
  <si>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</si>
  <si>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</si>
  <si>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</si>
  <si>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</si>
  <si>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</si>
  <si>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</si>
  <si>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</si>
  <si>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</si>
  <si>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</si>
  <si>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</si>
  <si>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</si>
  <si>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</si>
  <si>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</si>
  <si>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</si>
  <si>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兵庫県</t>
    <phoneticPr fontId="5"/>
  </si>
  <si>
    <t>市町村類型</t>
    <phoneticPr fontId="5"/>
  </si>
  <si>
    <t>Ⅰ－１</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</si>
  <si>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</si>
  <si>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</si>
  <si>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</si>
  <si>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</si>
  <si>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</si>
  <si>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</si>
  <si>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</si>
  <si>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</si>
  <si>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</si>
  <si>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</si>
  <si>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</si>
  <si>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</si>
  <si>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洲本市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</si>
  <si>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</si>
  <si>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</si>
  <si>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</si>
  <si>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</si>
  <si>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</si>
  <si>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</si>
  <si>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</si>
  <si>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</si>
  <si>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</si>
  <si>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</si>
  <si>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</si>
  <si>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</si>
  <si>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</si>
  <si>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</si>
  <si>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</si>
  <si>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</si>
  <si>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</si>
  <si>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</si>
  <si>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</si>
  <si>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</si>
  <si>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</si>
  <si>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</si>
  <si>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</si>
  <si>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</si>
  <si>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-6.8</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</si>
  <si>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</si>
  <si>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</si>
  <si>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</si>
  <si>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</si>
  <si>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</si>
  <si>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</si>
  <si>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</si>
  <si>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</si>
  <si>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</si>
  <si>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</si>
  <si>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</si>
  <si>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</si>
  <si>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</si>
  <si>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</si>
  <si>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</si>
  <si>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</si>
  <si>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</si>
  <si>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</si>
  <si>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</si>
  <si>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</si>
  <si>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</si>
  <si>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</si>
  <si>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</si>
  <si>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</si>
  <si>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25"/>
  </si>
  <si>
    <t>うち日本人(％)</t>
    <phoneticPr fontId="5"/>
  </si>
  <si>
    <t>-1.3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</si>
  <si>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</si>
  <si>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</si>
  <si>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</si>
  <si>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</si>
  <si>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</si>
  <si>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</si>
  <si>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</si>
  <si>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</si>
  <si>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</si>
  <si>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</si>
  <si>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</si>
  <si>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</si>
  <si>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</si>
  <si>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</si>
  <si>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</si>
  <si>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</si>
  <si>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</si>
  <si>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</si>
  <si>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</si>
  <si>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</si>
  <si>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</si>
  <si>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</si>
  <si>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</si>
  <si>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</si>
  <si>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</si>
  <si>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</si>
  <si>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</si>
  <si>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</si>
  <si>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</si>
  <si>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</si>
  <si>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</si>
  <si>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</si>
  <si>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</si>
  <si>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</si>
  <si>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</si>
  <si>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</si>
  <si>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</si>
  <si>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</si>
  <si>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</si>
  <si>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</si>
  <si>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</si>
  <si>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</si>
  <si>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</si>
  <si>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</si>
  <si>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</si>
  <si>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</si>
  <si>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</si>
  <si>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</si>
  <si>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</si>
  <si>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</si>
  <si>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</si>
  <si>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</si>
  <si>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</si>
  <si>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</si>
  <si>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</si>
  <si>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</si>
  <si>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</si>
  <si>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</si>
  <si>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</si>
  <si>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</si>
  <si>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</si>
  <si>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</si>
  <si>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</si>
  <si>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兵庫県洲本市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</si>
  <si>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</si>
  <si>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</si>
  <si>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</si>
  <si>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</si>
  <si>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</si>
  <si>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</si>
  <si>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</si>
  <si>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</si>
  <si>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</si>
  <si>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</si>
  <si>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</si>
  <si>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</si>
  <si>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</si>
  <si>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</si>
  <si>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</si>
  <si>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</si>
  <si>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</si>
  <si>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</si>
  <si>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</si>
  <si>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</si>
  <si>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</si>
  <si>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</si>
  <si>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</si>
  <si>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</si>
  <si>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</si>
  <si>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</si>
  <si>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</si>
  <si>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</si>
  <si>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</si>
  <si>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</si>
  <si>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</si>
  <si>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</si>
  <si>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</si>
  <si>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</si>
  <si>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</si>
  <si>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</si>
  <si>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</si>
  <si>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</si>
  <si>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</si>
  <si>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</si>
  <si>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</si>
  <si>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</si>
  <si>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</si>
  <si>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</si>
  <si>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</si>
  <si>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</si>
  <si>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</si>
  <si>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</si>
  <si>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</si>
  <si>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</si>
  <si>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</si>
  <si>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</si>
  <si>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</si>
  <si>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</si>
  <si>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</si>
  <si>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</si>
  <si>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</si>
  <si>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</si>
  <si>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</si>
  <si>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</si>
  <si>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</si>
  <si>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</si>
  <si>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</si>
  <si>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</si>
  <si>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</si>
  <si>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</si>
  <si>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</si>
  <si>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</si>
  <si>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</si>
  <si>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</si>
  <si>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</si>
  <si>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</si>
  <si>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</si>
  <si>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</si>
  <si>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</si>
  <si>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</si>
  <si>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</si>
  <si>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</si>
  <si>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</si>
  <si>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</si>
  <si>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</si>
  <si>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</si>
  <si>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</si>
  <si>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</si>
  <si>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</si>
  <si>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</si>
  <si>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</si>
  <si>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</si>
  <si>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</si>
  <si>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</si>
  <si>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</si>
  <si>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</si>
  <si>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</si>
  <si>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</si>
  <si>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</si>
  <si>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</si>
  <si>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</si>
  <si>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</si>
  <si>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</si>
  <si>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</si>
  <si>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</si>
  <si>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</si>
  <si>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</si>
  <si>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</si>
  <si>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</si>
  <si>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</si>
  <si>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</si>
  <si>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</si>
  <si>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</si>
  <si>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</si>
  <si>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</si>
  <si>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</si>
  <si>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</si>
  <si>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</si>
  <si>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</si>
  <si>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</si>
  <si>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</si>
  <si>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</si>
  <si>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</si>
  <si>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</si>
  <si>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</si>
  <si>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</si>
  <si>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</si>
  <si>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</si>
  <si>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介護サービス</t>
    <phoneticPr fontId="5"/>
  </si>
  <si>
    <t>被保険者数(人)</t>
  </si>
  <si>
    <t>　積立金</t>
    <phoneticPr fontId="5"/>
  </si>
  <si>
    <t>　うち臨時財政対策債</t>
    <phoneticPr fontId="5"/>
  </si>
  <si>
    <t>と畜場</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</si>
  <si>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</si>
  <si>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</si>
  <si>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</si>
  <si>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</si>
  <si>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</si>
  <si>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</si>
  <si>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</si>
  <si>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</si>
  <si>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</si>
  <si>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</si>
  <si>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</si>
  <si>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</si>
  <si>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</si>
  <si>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</si>
  <si>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</si>
  <si>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</si>
  <si>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</si>
  <si>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</si>
  <si>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</si>
  <si>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</si>
  <si>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</si>
  <si>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</si>
  <si>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兵庫県洲本市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</si>
  <si>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</si>
  <si>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</si>
  <si>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</si>
  <si>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</si>
  <si>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</si>
  <si>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</si>
  <si>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</si>
  <si>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</si>
  <si>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</si>
  <si>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</si>
  <si>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</si>
  <si>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</si>
  <si>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</si>
  <si>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</si>
  <si>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</si>
  <si>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</si>
  <si>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</si>
  <si>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</si>
  <si>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</si>
  <si>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</si>
  <si>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CATV事業特別会計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</si>
  <si>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</si>
  <si>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</si>
  <si>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</si>
  <si>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</si>
  <si>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</si>
  <si>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</si>
  <si>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</si>
  <si>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</si>
  <si>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</si>
  <si>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</si>
  <si>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</si>
  <si>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</si>
  <si>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</si>
  <si>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</si>
  <si>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</si>
  <si>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</si>
  <si>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下水道事業会計</t>
    <phoneticPr fontId="5"/>
  </si>
  <si>
    <t>法適用企業</t>
    <phoneticPr fontId="5"/>
  </si>
  <si>
    <t>介護サービス事業会計</t>
    <phoneticPr fontId="5"/>
  </si>
  <si>
    <t>駐車場事業会計</t>
    <phoneticPr fontId="5"/>
  </si>
  <si>
    <t>土地取得造成事業会計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</si>
  <si>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</si>
  <si>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</si>
  <si>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</si>
  <si>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</si>
  <si>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</si>
  <si>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</si>
  <si>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</si>
  <si>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</si>
  <si>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</si>
  <si>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</si>
  <si>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</si>
  <si>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</si>
  <si>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</si>
  <si>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</si>
  <si>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</si>
  <si>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</si>
  <si>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</si>
  <si>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</si>
  <si>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</si>
  <si>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</si>
  <si>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</si>
  <si>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</si>
  <si>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</si>
  <si>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</si>
  <si>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</si>
  <si>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</si>
  <si>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</si>
  <si>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</si>
  <si>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</si>
  <si>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</si>
  <si>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</si>
  <si>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</si>
  <si>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</si>
  <si>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</si>
  <si>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</si>
  <si>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</si>
  <si>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</si>
  <si>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</si>
  <si>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</si>
  <si>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</si>
  <si>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</si>
  <si>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</si>
  <si>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</si>
  <si>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</si>
  <si>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</si>
  <si>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</si>
  <si>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</si>
  <si>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</si>
  <si>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</si>
  <si>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</si>
  <si>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</si>
  <si>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</si>
  <si>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</si>
  <si>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</si>
  <si>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</si>
  <si>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</si>
  <si>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</si>
  <si>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</si>
  <si>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介護サービス事業会計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</si>
  <si>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</si>
  <si>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</si>
  <si>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介護保険特別会計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</si>
  <si>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</si>
  <si>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</si>
  <si>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</si>
  <si>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</si>
  <si>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</si>
  <si>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</si>
  <si>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</si>
  <si>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</si>
  <si>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</si>
  <si>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</si>
  <si>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</si>
  <si>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</si>
  <si>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</si>
  <si>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</si>
  <si>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</si>
  <si>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</si>
  <si>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</si>
  <si>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</si>
  <si>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</si>
  <si>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</si>
  <si>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</si>
  <si>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</si>
  <si>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</si>
  <si>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</si>
  <si>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</si>
  <si>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</si>
  <si>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</si>
  <si>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</si>
  <si>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</si>
  <si>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</si>
  <si>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</si>
  <si>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</si>
  <si>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</si>
  <si>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</si>
  <si>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</si>
  <si>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</si>
  <si>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</si>
  <si>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</si>
  <si>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</si>
  <si>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</si>
  <si>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</si>
  <si>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</si>
  <si>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</si>
  <si>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</si>
  <si>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</si>
  <si>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</si>
  <si>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</si>
  <si>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</si>
  <si>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</si>
  <si>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</si>
  <si>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</si>
  <si>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</si>
  <si>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</si>
  <si>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</si>
  <si>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</si>
  <si>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</si>
  <si>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</si>
  <si>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</si>
  <si>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</si>
  <si>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</si>
  <si>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</si>
  <si>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</si>
  <si>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</si>
  <si>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</si>
  <si>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</si>
  <si>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</si>
  <si>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</si>
  <si>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</si>
  <si>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</si>
  <si>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</si>
  <si>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</si>
  <si>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</si>
  <si>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</si>
  <si>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</si>
  <si>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</si>
  <si>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</si>
  <si>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</si>
  <si>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</si>
  <si>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</si>
  <si>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</si>
  <si>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</si>
  <si>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</si>
  <si>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</si>
  <si>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2.29</t>
  </si>
  <si>
    <t>▲ 0.96</t>
  </si>
  <si>
    <t>▲ 1.19</t>
  </si>
  <si>
    <t>土地取得造成事業会計</t>
  </si>
  <si>
    <t>一般会計</t>
  </si>
  <si>
    <t>介護保険特別会計</t>
  </si>
  <si>
    <t>国民健康保険特別会計</t>
  </si>
  <si>
    <t>介護サービス事業会計</t>
  </si>
  <si>
    <t>下水道事業会計</t>
  </si>
  <si>
    <t>後期高齢者医療特別会計</t>
  </si>
  <si>
    <t>駐車場事業会計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</si>
  <si>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</si>
  <si>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</si>
  <si>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</si>
  <si>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</si>
  <si>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</si>
  <si>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</si>
  <si>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</si>
  <si>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</si>
  <si>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</si>
  <si>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淡路広域行政事務組合（一般会計）</t>
    <rPh sb="0" eb="2">
      <t>アワジ</t>
    </rPh>
    <rPh sb="2" eb="4">
      <t>コウイキ</t>
    </rPh>
    <rPh sb="4" eb="6">
      <t>ギョウセイ</t>
    </rPh>
    <rPh sb="6" eb="8">
      <t>ジム</t>
    </rPh>
    <rPh sb="8" eb="10">
      <t>クミアイ</t>
    </rPh>
    <rPh sb="11" eb="13">
      <t>イッパン</t>
    </rPh>
    <rPh sb="13" eb="15">
      <t>カイケイ</t>
    </rPh>
    <phoneticPr fontId="5"/>
  </si>
  <si>
    <t>淡路広域行政事務組合（淡路ふるさと市町村圏事業特別会計）</t>
    <rPh sb="0" eb="2">
      <t>アワジ</t>
    </rPh>
    <rPh sb="2" eb="4">
      <t>コウイキ</t>
    </rPh>
    <rPh sb="4" eb="6">
      <t>ギョウセイ</t>
    </rPh>
    <rPh sb="6" eb="8">
      <t>ジム</t>
    </rPh>
    <rPh sb="8" eb="10">
      <t>クミアイ</t>
    </rPh>
    <rPh sb="11" eb="13">
      <t>アワジ</t>
    </rPh>
    <rPh sb="17" eb="19">
      <t>シチョウ</t>
    </rPh>
    <rPh sb="19" eb="20">
      <t>ムラ</t>
    </rPh>
    <rPh sb="20" eb="21">
      <t>ケン</t>
    </rPh>
    <rPh sb="21" eb="23">
      <t>ジギョウ</t>
    </rPh>
    <rPh sb="23" eb="25">
      <t>トクベツ</t>
    </rPh>
    <rPh sb="25" eb="27">
      <t>カイケイ</t>
    </rPh>
    <phoneticPr fontId="5"/>
  </si>
  <si>
    <t>淡路広域行政事務組合（淡路食肉センター事業特別会計）</t>
    <rPh sb="0" eb="2">
      <t>アワジ</t>
    </rPh>
    <rPh sb="2" eb="4">
      <t>コウイキ</t>
    </rPh>
    <rPh sb="4" eb="6">
      <t>ギョウセイ</t>
    </rPh>
    <rPh sb="6" eb="8">
      <t>ジム</t>
    </rPh>
    <rPh sb="8" eb="10">
      <t>クミアイ</t>
    </rPh>
    <rPh sb="11" eb="13">
      <t>アワジ</t>
    </rPh>
    <rPh sb="13" eb="15">
      <t>ショクニク</t>
    </rPh>
    <rPh sb="19" eb="21">
      <t>ジギョウ</t>
    </rPh>
    <rPh sb="21" eb="23">
      <t>トクベツ</t>
    </rPh>
    <rPh sb="23" eb="25">
      <t>カイケイ</t>
    </rPh>
    <phoneticPr fontId="5"/>
  </si>
  <si>
    <t>淡路広域行政事務組合（淡路公平委員会特別会計）</t>
    <rPh sb="0" eb="2">
      <t>アワジ</t>
    </rPh>
    <rPh sb="2" eb="4">
      <t>コウイキ</t>
    </rPh>
    <rPh sb="4" eb="6">
      <t>ギョウセイ</t>
    </rPh>
    <rPh sb="6" eb="8">
      <t>ジム</t>
    </rPh>
    <rPh sb="8" eb="10">
      <t>クミアイ</t>
    </rPh>
    <rPh sb="11" eb="13">
      <t>アワジ</t>
    </rPh>
    <rPh sb="13" eb="15">
      <t>コウヘイ</t>
    </rPh>
    <rPh sb="15" eb="18">
      <t>イインカイ</t>
    </rPh>
    <rPh sb="18" eb="20">
      <t>トクベツ</t>
    </rPh>
    <rPh sb="20" eb="22">
      <t>カイケイ</t>
    </rPh>
    <phoneticPr fontId="5"/>
  </si>
  <si>
    <t>淡路広域消防事務組合</t>
    <rPh sb="0" eb="2">
      <t>アワジ</t>
    </rPh>
    <rPh sb="2" eb="4">
      <t>コウイキ</t>
    </rPh>
    <rPh sb="4" eb="6">
      <t>ショウボウ</t>
    </rPh>
    <rPh sb="6" eb="8">
      <t>ジム</t>
    </rPh>
    <rPh sb="8" eb="10">
      <t>クミアイ</t>
    </rPh>
    <phoneticPr fontId="5"/>
  </si>
  <si>
    <t>洲本市・南あわじ市衛生事務組合</t>
    <rPh sb="0" eb="3">
      <t>スモトシ</t>
    </rPh>
    <rPh sb="4" eb="5">
      <t>ミナミ</t>
    </rPh>
    <rPh sb="8" eb="9">
      <t>シ</t>
    </rPh>
    <rPh sb="9" eb="11">
      <t>エイセイ</t>
    </rPh>
    <rPh sb="11" eb="13">
      <t>ジム</t>
    </rPh>
    <rPh sb="13" eb="15">
      <t>クミアイ</t>
    </rPh>
    <phoneticPr fontId="5"/>
  </si>
  <si>
    <t>南あわじ市・洲本市小中学校組合</t>
    <rPh sb="0" eb="1">
      <t>ミナミ</t>
    </rPh>
    <rPh sb="4" eb="5">
      <t>シ</t>
    </rPh>
    <rPh sb="6" eb="9">
      <t>スモトシ</t>
    </rPh>
    <rPh sb="9" eb="13">
      <t>ショウチュウガッコウ</t>
    </rPh>
    <rPh sb="13" eb="15">
      <t>クミアイ</t>
    </rPh>
    <phoneticPr fontId="5"/>
  </si>
  <si>
    <t>淡路広域水道企業団</t>
    <rPh sb="0" eb="2">
      <t>アワジ</t>
    </rPh>
    <rPh sb="2" eb="4">
      <t>コウイキ</t>
    </rPh>
    <rPh sb="4" eb="6">
      <t>スイドウ</t>
    </rPh>
    <rPh sb="6" eb="8">
      <t>キギョウ</t>
    </rPh>
    <rPh sb="8" eb="9">
      <t>ダン</t>
    </rPh>
    <phoneticPr fontId="5"/>
  </si>
  <si>
    <t>洲本市・南あわじ市山林事務組合</t>
    <rPh sb="0" eb="3">
      <t>スモトシ</t>
    </rPh>
    <rPh sb="4" eb="5">
      <t>ミナミ</t>
    </rPh>
    <rPh sb="8" eb="9">
      <t>シ</t>
    </rPh>
    <rPh sb="9" eb="11">
      <t>サンリン</t>
    </rPh>
    <rPh sb="11" eb="13">
      <t>ジム</t>
    </rPh>
    <rPh sb="13" eb="15">
      <t>クミアイ</t>
    </rPh>
    <phoneticPr fontId="5"/>
  </si>
  <si>
    <t>兵庫県後期高齢者医療広域連合（一般会計）</t>
    <rPh sb="0" eb="3">
      <t>ヒョウゴケン</t>
    </rPh>
    <rPh sb="3" eb="5">
      <t>コウキ</t>
    </rPh>
    <rPh sb="5" eb="8">
      <t>コウレイシャ</t>
    </rPh>
    <rPh sb="8" eb="10">
      <t>イリョウ</t>
    </rPh>
    <rPh sb="10" eb="12">
      <t>コウイキ</t>
    </rPh>
    <rPh sb="12" eb="14">
      <t>レンゴウ</t>
    </rPh>
    <rPh sb="15" eb="17">
      <t>イッパン</t>
    </rPh>
    <rPh sb="17" eb="19">
      <t>カイケイ</t>
    </rPh>
    <phoneticPr fontId="5"/>
  </si>
  <si>
    <t>兵庫県後期高齢者医療広域連合（特別会計）</t>
    <rPh sb="0" eb="3">
      <t>ヒョウゴケン</t>
    </rPh>
    <rPh sb="3" eb="5">
      <t>コウキ</t>
    </rPh>
    <rPh sb="5" eb="8">
      <t>コウレイシャ</t>
    </rPh>
    <rPh sb="8" eb="10">
      <t>イリョウ</t>
    </rPh>
    <rPh sb="10" eb="12">
      <t>コウイキ</t>
    </rPh>
    <rPh sb="12" eb="14">
      <t>レンゴウ</t>
    </rPh>
    <rPh sb="15" eb="17">
      <t>トクベツ</t>
    </rPh>
    <rPh sb="17" eb="19">
      <t>カイケイ</t>
    </rPh>
    <phoneticPr fontId="5"/>
  </si>
  <si>
    <t>兵庫県市町村職員退職手当組合</t>
    <rPh sb="0" eb="3">
      <t>ヒョウゴケン</t>
    </rPh>
    <rPh sb="3" eb="6">
      <t>シチョウソン</t>
    </rPh>
    <rPh sb="6" eb="8">
      <t>ショクイン</t>
    </rPh>
    <rPh sb="8" eb="10">
      <t>タイショク</t>
    </rPh>
    <rPh sb="10" eb="12">
      <t>テアテ</t>
    </rPh>
    <rPh sb="12" eb="14">
      <t>クミアイ</t>
    </rPh>
    <phoneticPr fontId="5"/>
  </si>
  <si>
    <t>株式会社淡路島第一次産業振興公社</t>
    <rPh sb="0" eb="4">
      <t>カブシキガイシャ</t>
    </rPh>
    <rPh sb="4" eb="7">
      <t>アワジシマ</t>
    </rPh>
    <rPh sb="7" eb="8">
      <t>ダイ</t>
    </rPh>
    <rPh sb="8" eb="10">
      <t>イチジ</t>
    </rPh>
    <rPh sb="10" eb="12">
      <t>サンギョウ</t>
    </rPh>
    <rPh sb="12" eb="14">
      <t>シンコウ</t>
    </rPh>
    <rPh sb="14" eb="16">
      <t>コウシャ</t>
    </rPh>
    <phoneticPr fontId="5"/>
  </si>
  <si>
    <t>株式会社淡路島テレビジョン</t>
    <rPh sb="0" eb="4">
      <t>カブシキガイシャ</t>
    </rPh>
    <rPh sb="4" eb="7">
      <t>アワジシマ</t>
    </rPh>
    <phoneticPr fontId="5"/>
  </si>
  <si>
    <t>株式会社淡路開発事業団</t>
    <rPh sb="0" eb="4">
      <t>カブシキガイシャ</t>
    </rPh>
    <rPh sb="4" eb="6">
      <t>アワジ</t>
    </rPh>
    <rPh sb="6" eb="8">
      <t>カイハツ</t>
    </rPh>
    <rPh sb="8" eb="11">
      <t>ジギョウダン</t>
    </rPh>
    <phoneticPr fontId="5"/>
  </si>
  <si>
    <t>一般財団法人五色ふるさと振興公社</t>
    <rPh sb="0" eb="2">
      <t>イッパン</t>
    </rPh>
    <rPh sb="2" eb="4">
      <t>ザイダン</t>
    </rPh>
    <rPh sb="4" eb="6">
      <t>ホウジン</t>
    </rPh>
    <rPh sb="6" eb="8">
      <t>ゴシキ</t>
    </rPh>
    <rPh sb="12" eb="14">
      <t>シンコウ</t>
    </rPh>
    <rPh sb="14" eb="16">
      <t>コウシャ</t>
    </rPh>
    <phoneticPr fontId="5"/>
  </si>
  <si>
    <t>株式会社クリーンエネルギー五色</t>
    <rPh sb="0" eb="2">
      <t>カブシキ</t>
    </rPh>
    <rPh sb="2" eb="4">
      <t>カイシャ</t>
    </rPh>
    <rPh sb="13" eb="15">
      <t>ゴシキ</t>
    </rPh>
    <phoneticPr fontId="5"/>
  </si>
  <si>
    <t>ふるさと洲本もっともっと応援基金</t>
  </si>
  <si>
    <t>地域振興基金</t>
  </si>
  <si>
    <t>つながり基金</t>
  </si>
  <si>
    <t>過疎地域持続的発展基金</t>
    <rPh sb="4" eb="7">
      <t>ジゾクテキ</t>
    </rPh>
    <rPh sb="7" eb="9">
      <t>ハッテン</t>
    </rPh>
    <phoneticPr fontId="2"/>
  </si>
  <si>
    <t>開発関連公共施設等整備基金</t>
    <rPh sb="0" eb="2">
      <t>カイハツ</t>
    </rPh>
    <rPh sb="2" eb="4">
      <t>カンレン</t>
    </rPh>
    <rPh sb="4" eb="6">
      <t>コウキョウ</t>
    </rPh>
    <rPh sb="6" eb="9">
      <t>シセツナド</t>
    </rPh>
    <rPh sb="9" eb="11">
      <t>セイビ</t>
    </rPh>
    <rPh sb="11" eb="13">
      <t>キキン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</si>
</sst>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7" fillId="0" borderId="31" xfId="8" applyFont="1" applyBorder="1">
      <alignment vertical="center"/>
    </xf>
    <xf numFmtId="0" fontId="27" fillId="0" borderId="42" xfId="8" applyFont="1" applyBorder="1">
      <alignment vertical="center"/>
    </xf>
    <xf numFmtId="0" fontId="20" fillId="0" borderId="41" xfId="8" applyFont="1" applyBorder="1" applyAlignment="1">
      <alignment horizontal="center" vertical="center" wrapText="1"/>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6" fillId="0" borderId="51"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0" fillId="0" borderId="30" xfId="8" applyFont="1" applyBorder="1">
      <alignment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70" xfId="8" applyFont="1" applyBorder="1" applyAlignment="1">
      <alignment horizontal="center" vertical="center"/>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24"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4" fillId="0" borderId="31" xfId="8" applyFont="1" applyBorder="1">
      <alignment vertical="center"/>
    </xf>
    <xf numFmtId="0" fontId="24" fillId="0" borderId="42" xfId="8" applyFont="1" applyBorder="1">
      <alignmen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0" fillId="0" borderId="34" xfId="11" applyFont="1" applyBorder="1" applyAlignment="1">
      <alignment horizontal="center"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12" xfId="16" applyNumberFormat="1" applyFont="1" applyFill="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85173</c:v>
                </c:pt>
                <c:pt idx="1">
                  <c:v>94081</c:v>
                </c:pt>
                <c:pt idx="2">
                  <c:v>92632</c:v>
                </c:pt>
                <c:pt idx="3">
                  <c:v>96469</c:v>
                </c:pt>
                <c:pt idx="4">
                  <c:v>85743</c:v>
                </c:pt>
              </c:numCache>
            </c:numRef>
          </c:val>
          <c:smooth val="0"/>
          <c:extLst>
            <c:ext xmlns:c16="http://schemas.microsoft.com/office/drawing/2014/chart" uri="{C3380CC4-5D6E-409C-BE32-E72D297353CC}">
              <c16:uniqueId val="{00000000-3C6C-431B-8310-B0005C16B80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47050</c:v>
                </c:pt>
                <c:pt idx="1">
                  <c:v>46955</c:v>
                </c:pt>
                <c:pt idx="2">
                  <c:v>68633</c:v>
                </c:pt>
                <c:pt idx="3">
                  <c:v>75829</c:v>
                </c:pt>
                <c:pt idx="4">
                  <c:v>76710</c:v>
                </c:pt>
              </c:numCache>
            </c:numRef>
          </c:val>
          <c:smooth val="0"/>
          <c:extLst>
            <c:ext xmlns:c16="http://schemas.microsoft.com/office/drawing/2014/chart" uri="{C3380CC4-5D6E-409C-BE32-E72D297353CC}">
              <c16:uniqueId val="{00000001-3C6C-431B-8310-B0005C16B809}"/>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1.76</c:v>
                </c:pt>
                <c:pt idx="1">
                  <c:v>2.12</c:v>
                </c:pt>
                <c:pt idx="2">
                  <c:v>0.79</c:v>
                </c:pt>
                <c:pt idx="3">
                  <c:v>4.43</c:v>
                </c:pt>
                <c:pt idx="4">
                  <c:v>5.53</c:v>
                </c:pt>
              </c:numCache>
            </c:numRef>
          </c:val>
          <c:extLst>
            <c:ext xmlns:c16="http://schemas.microsoft.com/office/drawing/2014/chart" uri="{C3380CC4-5D6E-409C-BE32-E72D297353CC}">
              <c16:uniqueId val="{00000000-C6A2-4032-A898-241836E55A0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21.15</c:v>
                </c:pt>
                <c:pt idx="1">
                  <c:v>19.95</c:v>
                </c:pt>
                <c:pt idx="2">
                  <c:v>19.93</c:v>
                </c:pt>
                <c:pt idx="3">
                  <c:v>19.87</c:v>
                </c:pt>
                <c:pt idx="4">
                  <c:v>22.53</c:v>
                </c:pt>
              </c:numCache>
            </c:numRef>
          </c:val>
          <c:extLst>
            <c:ext xmlns:c16="http://schemas.microsoft.com/office/drawing/2014/chart" uri="{C3380CC4-5D6E-409C-BE32-E72D297353CC}">
              <c16:uniqueId val="{00000001-C6A2-4032-A898-241836E55A0C}"/>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-2.29</c:v>
                </c:pt>
                <c:pt idx="1">
                  <c:v>-0.96</c:v>
                </c:pt>
                <c:pt idx="2">
                  <c:v>-1.19</c:v>
                </c:pt>
                <c:pt idx="3">
                  <c:v>6.93</c:v>
                </c:pt>
                <c:pt idx="4">
                  <c:v>3.39</c:v>
                </c:pt>
              </c:numCache>
            </c:numRef>
          </c:val>
          <c:smooth val="0"/>
          <c:extLst>
            <c:ext xmlns:c16="http://schemas.microsoft.com/office/drawing/2014/chart" uri="{C3380CC4-5D6E-409C-BE32-E72D297353CC}">
              <c16:uniqueId val="{00000002-C6A2-4032-A898-241836E55A0C}"/>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09E8-49E3-835B-CEDBE7C0F69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9E8-49E3-835B-CEDBE7C0F69A}"/>
            </c:ext>
          </c:extLst>
        </c:ser>
        <c:ser>
          <c:idx val="2"/>
          <c:order val="2"/>
          <c:tx>
            <c:strRef>
              <c:f>データシート!$A$29</c:f>
              <c:strCache>
                <c:ptCount val="1"/>
                <c:pt idx="0">
                  <c:v>駐車場事業会計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0.17</c:v>
                </c:pt>
                <c:pt idx="2">
                  <c:v>#N/A</c:v>
                </c:pt>
                <c:pt idx="3">
                  <c:v>0.26</c:v>
                </c:pt>
                <c:pt idx="4">
                  <c:v>#N/A</c:v>
                </c:pt>
                <c:pt idx="5">
                  <c:v>0.22</c:v>
                </c:pt>
                <c:pt idx="6">
                  <c:v>#N/A</c:v>
                </c:pt>
                <c:pt idx="7">
                  <c:v>0.18</c:v>
                </c:pt>
                <c:pt idx="8">
                  <c:v>#N/A</c:v>
                </c:pt>
                <c:pt idx="9">
                  <c:v>0.19</c:v>
                </c:pt>
              </c:numCache>
            </c:numRef>
          </c:val>
          <c:extLst>
            <c:ext xmlns:c16="http://schemas.microsoft.com/office/drawing/2014/chart" uri="{C3380CC4-5D6E-409C-BE32-E72D297353CC}">
              <c16:uniqueId val="{00000002-09E8-49E3-835B-CEDBE7C0F69A}"/>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0.13</c:v>
                </c:pt>
                <c:pt idx="2">
                  <c:v>#N/A</c:v>
                </c:pt>
                <c:pt idx="3">
                  <c:v>0.13</c:v>
                </c:pt>
                <c:pt idx="4">
                  <c:v>#N/A</c:v>
                </c:pt>
                <c:pt idx="5">
                  <c:v>0.13</c:v>
                </c:pt>
                <c:pt idx="6">
                  <c:v>#N/A</c:v>
                </c:pt>
                <c:pt idx="7">
                  <c:v>0.14000000000000001</c:v>
                </c:pt>
                <c:pt idx="8">
                  <c:v>#N/A</c:v>
                </c:pt>
                <c:pt idx="9">
                  <c:v>0.32</c:v>
                </c:pt>
              </c:numCache>
            </c:numRef>
          </c:val>
          <c:extLst>
            <c:ext xmlns:c16="http://schemas.microsoft.com/office/drawing/2014/chart" uri="{C3380CC4-5D6E-409C-BE32-E72D297353CC}">
              <c16:uniqueId val="{00000003-09E8-49E3-835B-CEDBE7C0F69A}"/>
            </c:ext>
          </c:extLst>
        </c:ser>
        <c:ser>
          <c:idx val="4"/>
          <c:order val="4"/>
          <c:tx>
            <c:strRef>
              <c:f>データシート!$A$31</c:f>
              <c:strCache>
                <c:ptCount val="1"/>
                <c:pt idx="0">
                  <c:v>下水道事業会計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0.33</c:v>
                </c:pt>
                <c:pt idx="2">
                  <c:v>#N/A</c:v>
                </c:pt>
                <c:pt idx="3">
                  <c:v>0.5</c:v>
                </c:pt>
                <c:pt idx="4">
                  <c:v>#N/A</c:v>
                </c:pt>
                <c:pt idx="5">
                  <c:v>0.13</c:v>
                </c:pt>
                <c:pt idx="6">
                  <c:v>#N/A</c:v>
                </c:pt>
                <c:pt idx="7">
                  <c:v>0.71</c:v>
                </c:pt>
                <c:pt idx="8">
                  <c:v>#N/A</c:v>
                </c:pt>
                <c:pt idx="9">
                  <c:v>0.34</c:v>
                </c:pt>
              </c:numCache>
            </c:numRef>
          </c:val>
          <c:extLst>
            <c:ext xmlns:c16="http://schemas.microsoft.com/office/drawing/2014/chart" uri="{C3380CC4-5D6E-409C-BE32-E72D297353CC}">
              <c16:uniqueId val="{00000004-09E8-49E3-835B-CEDBE7C0F69A}"/>
            </c:ext>
          </c:extLst>
        </c:ser>
        <c:ser>
          <c:idx val="5"/>
          <c:order val="5"/>
          <c:tx>
            <c:strRef>
              <c:f>データシート!$A$32</c:f>
              <c:strCache>
                <c:ptCount val="1"/>
                <c:pt idx="0">
                  <c:v>介護サービス事業会計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0.71</c:v>
                </c:pt>
                <c:pt idx="2">
                  <c:v>#N/A</c:v>
                </c:pt>
                <c:pt idx="3">
                  <c:v>0.68</c:v>
                </c:pt>
                <c:pt idx="4">
                  <c:v>#N/A</c:v>
                </c:pt>
                <c:pt idx="5">
                  <c:v>0.71</c:v>
                </c:pt>
                <c:pt idx="6">
                  <c:v>#N/A</c:v>
                </c:pt>
                <c:pt idx="7">
                  <c:v>0.61</c:v>
                </c:pt>
                <c:pt idx="8">
                  <c:v>#N/A</c:v>
                </c:pt>
                <c:pt idx="9">
                  <c:v>0.59</c:v>
                </c:pt>
              </c:numCache>
            </c:numRef>
          </c:val>
          <c:extLst>
            <c:ext xmlns:c16="http://schemas.microsoft.com/office/drawing/2014/chart" uri="{C3380CC4-5D6E-409C-BE32-E72D297353CC}">
              <c16:uniqueId val="{00000005-09E8-49E3-835B-CEDBE7C0F69A}"/>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0.92</c:v>
                </c:pt>
                <c:pt idx="2">
                  <c:v>#N/A</c:v>
                </c:pt>
                <c:pt idx="3">
                  <c:v>0.77</c:v>
                </c:pt>
                <c:pt idx="4">
                  <c:v>#N/A</c:v>
                </c:pt>
                <c:pt idx="5">
                  <c:v>0.36</c:v>
                </c:pt>
                <c:pt idx="6">
                  <c:v>#N/A</c:v>
                </c:pt>
                <c:pt idx="7">
                  <c:v>0.57999999999999996</c:v>
                </c:pt>
                <c:pt idx="8">
                  <c:v>#N/A</c:v>
                </c:pt>
                <c:pt idx="9">
                  <c:v>0.8</c:v>
                </c:pt>
              </c:numCache>
            </c:numRef>
          </c:val>
          <c:extLst>
            <c:ext xmlns:c16="http://schemas.microsoft.com/office/drawing/2014/chart" uri="{C3380CC4-5D6E-409C-BE32-E72D297353CC}">
              <c16:uniqueId val="{00000006-09E8-49E3-835B-CEDBE7C0F69A}"/>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1.04</c:v>
                </c:pt>
                <c:pt idx="2">
                  <c:v>#N/A</c:v>
                </c:pt>
                <c:pt idx="3">
                  <c:v>0.32</c:v>
                </c:pt>
                <c:pt idx="4">
                  <c:v>#N/A</c:v>
                </c:pt>
                <c:pt idx="5">
                  <c:v>0.3</c:v>
                </c:pt>
                <c:pt idx="6">
                  <c:v>#N/A</c:v>
                </c:pt>
                <c:pt idx="7">
                  <c:v>1.0900000000000001</c:v>
                </c:pt>
                <c:pt idx="8">
                  <c:v>#N/A</c:v>
                </c:pt>
                <c:pt idx="9">
                  <c:v>1.28</c:v>
                </c:pt>
              </c:numCache>
            </c:numRef>
          </c:val>
          <c:extLst>
            <c:ext xmlns:c16="http://schemas.microsoft.com/office/drawing/2014/chart" uri="{C3380CC4-5D6E-409C-BE32-E72D297353CC}">
              <c16:uniqueId val="{00000007-09E8-49E3-835B-CEDBE7C0F69A}"/>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1.75</c:v>
                </c:pt>
                <c:pt idx="2">
                  <c:v>#N/A</c:v>
                </c:pt>
                <c:pt idx="3">
                  <c:v>2.12</c:v>
                </c:pt>
                <c:pt idx="4">
                  <c:v>#N/A</c:v>
                </c:pt>
                <c:pt idx="5">
                  <c:v>0.79</c:v>
                </c:pt>
                <c:pt idx="6">
                  <c:v>#N/A</c:v>
                </c:pt>
                <c:pt idx="7">
                  <c:v>4.43</c:v>
                </c:pt>
                <c:pt idx="8">
                  <c:v>#N/A</c:v>
                </c:pt>
                <c:pt idx="9">
                  <c:v>5.53</c:v>
                </c:pt>
              </c:numCache>
            </c:numRef>
          </c:val>
          <c:extLst>
            <c:ext xmlns:c16="http://schemas.microsoft.com/office/drawing/2014/chart" uri="{C3380CC4-5D6E-409C-BE32-E72D297353CC}">
              <c16:uniqueId val="{00000008-09E8-49E3-835B-CEDBE7C0F69A}"/>
            </c:ext>
          </c:extLst>
        </c:ser>
        <c:ser>
          <c:idx val="9"/>
          <c:order val="9"/>
          <c:tx>
            <c:strRef>
              <c:f>データシート!$A$36</c:f>
              <c:strCache>
                <c:ptCount val="1"/>
                <c:pt idx="0">
                  <c:v>土地取得造成事業会計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6.68</c:v>
                </c:pt>
                <c:pt idx="2">
                  <c:v>#N/A</c:v>
                </c:pt>
                <c:pt idx="3">
                  <c:v>6.28</c:v>
                </c:pt>
                <c:pt idx="4">
                  <c:v>#N/A</c:v>
                </c:pt>
                <c:pt idx="5">
                  <c:v>8.9700000000000006</c:v>
                </c:pt>
                <c:pt idx="6">
                  <c:v>#N/A</c:v>
                </c:pt>
                <c:pt idx="7">
                  <c:v>9.0500000000000007</c:v>
                </c:pt>
                <c:pt idx="8">
                  <c:v>#N/A</c:v>
                </c:pt>
                <c:pt idx="9">
                  <c:v>8.52</c:v>
                </c:pt>
              </c:numCache>
            </c:numRef>
          </c:val>
          <c:extLst>
            <c:ext xmlns:c16="http://schemas.microsoft.com/office/drawing/2014/chart" uri="{C3380CC4-5D6E-409C-BE32-E72D297353CC}">
              <c16:uniqueId val="{00000009-09E8-49E3-835B-CEDBE7C0F69A}"/>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3151</c:v>
                </c:pt>
                <c:pt idx="5">
                  <c:v>3059</c:v>
                </c:pt>
                <c:pt idx="8">
                  <c:v>2775</c:v>
                </c:pt>
                <c:pt idx="11">
                  <c:v>2914</c:v>
                </c:pt>
                <c:pt idx="14">
                  <c:v>2742</c:v>
                </c:pt>
              </c:numCache>
            </c:numRef>
          </c:val>
          <c:extLst>
            <c:ext xmlns:c16="http://schemas.microsoft.com/office/drawing/2014/chart" uri="{C3380CC4-5D6E-409C-BE32-E72D297353CC}">
              <c16:uniqueId val="{00000000-338B-4910-9770-B7C10658ED6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1</c:v>
                </c:pt>
              </c:numCache>
            </c:numRef>
          </c:val>
          <c:extLst>
            <c:ext xmlns:c16="http://schemas.microsoft.com/office/drawing/2014/chart" uri="{C3380CC4-5D6E-409C-BE32-E72D297353CC}">
              <c16:uniqueId val="{00000001-338B-4910-9770-B7C10658ED6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12</c:v>
                </c:pt>
                <c:pt idx="3">
                  <c:v>12</c:v>
                </c:pt>
                <c:pt idx="6">
                  <c:v>12</c:v>
                </c:pt>
                <c:pt idx="9">
                  <c:v>12</c:v>
                </c:pt>
                <c:pt idx="12">
                  <c:v>12</c:v>
                </c:pt>
              </c:numCache>
            </c:numRef>
          </c:val>
          <c:extLst>
            <c:ext xmlns:c16="http://schemas.microsoft.com/office/drawing/2014/chart" uri="{C3380CC4-5D6E-409C-BE32-E72D297353CC}">
              <c16:uniqueId val="{00000002-338B-4910-9770-B7C10658ED6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262</c:v>
                </c:pt>
                <c:pt idx="3">
                  <c:v>223</c:v>
                </c:pt>
                <c:pt idx="6">
                  <c:v>266</c:v>
                </c:pt>
                <c:pt idx="9">
                  <c:v>196</c:v>
                </c:pt>
                <c:pt idx="12">
                  <c:v>178</c:v>
                </c:pt>
              </c:numCache>
            </c:numRef>
          </c:val>
          <c:extLst>
            <c:ext xmlns:c16="http://schemas.microsoft.com/office/drawing/2014/chart" uri="{C3380CC4-5D6E-409C-BE32-E72D297353CC}">
              <c16:uniqueId val="{00000003-338B-4910-9770-B7C10658ED6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613</c:v>
                </c:pt>
                <c:pt idx="3">
                  <c:v>611</c:v>
                </c:pt>
                <c:pt idx="6">
                  <c:v>569</c:v>
                </c:pt>
                <c:pt idx="9">
                  <c:v>545</c:v>
                </c:pt>
                <c:pt idx="12">
                  <c:v>537</c:v>
                </c:pt>
              </c:numCache>
            </c:numRef>
          </c:val>
          <c:extLst>
            <c:ext xmlns:c16="http://schemas.microsoft.com/office/drawing/2014/chart" uri="{C3380CC4-5D6E-409C-BE32-E72D297353CC}">
              <c16:uniqueId val="{00000004-338B-4910-9770-B7C10658ED6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38B-4910-9770-B7C10658ED6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338B-4910-9770-B7C10658ED6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3734</c:v>
                </c:pt>
                <c:pt idx="3">
                  <c:v>3673</c:v>
                </c:pt>
                <c:pt idx="6">
                  <c:v>3477</c:v>
                </c:pt>
                <c:pt idx="9">
                  <c:v>3603</c:v>
                </c:pt>
                <c:pt idx="12">
                  <c:v>3363</c:v>
                </c:pt>
              </c:numCache>
            </c:numRef>
          </c:val>
          <c:extLst>
            <c:ext xmlns:c16="http://schemas.microsoft.com/office/drawing/2014/chart" uri="{C3380CC4-5D6E-409C-BE32-E72D297353CC}">
              <c16:uniqueId val="{00000007-338B-4910-9770-B7C10658ED6C}"/>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1470</c:v>
                </c:pt>
                <c:pt idx="2">
                  <c:v>#N/A</c:v>
                </c:pt>
                <c:pt idx="3">
                  <c:v>#N/A</c:v>
                </c:pt>
                <c:pt idx="4">
                  <c:v>1460</c:v>
                </c:pt>
                <c:pt idx="5">
                  <c:v>#N/A</c:v>
                </c:pt>
                <c:pt idx="6">
                  <c:v>#N/A</c:v>
                </c:pt>
                <c:pt idx="7">
                  <c:v>1549</c:v>
                </c:pt>
                <c:pt idx="8">
                  <c:v>#N/A</c:v>
                </c:pt>
                <c:pt idx="9">
                  <c:v>#N/A</c:v>
                </c:pt>
                <c:pt idx="10">
                  <c:v>1442</c:v>
                </c:pt>
                <c:pt idx="11">
                  <c:v>#N/A</c:v>
                </c:pt>
                <c:pt idx="12">
                  <c:v>#N/A</c:v>
                </c:pt>
                <c:pt idx="13">
                  <c:v>1349</c:v>
                </c:pt>
                <c:pt idx="14">
                  <c:v>#N/A</c:v>
                </c:pt>
              </c:numCache>
            </c:numRef>
          </c:val>
          <c:smooth val="0"/>
          <c:extLst>
            <c:ext xmlns:c16="http://schemas.microsoft.com/office/drawing/2014/chart" uri="{C3380CC4-5D6E-409C-BE32-E72D297353CC}">
              <c16:uniqueId val="{00000008-338B-4910-9770-B7C10658ED6C}"/>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26789</c:v>
                </c:pt>
                <c:pt idx="5">
                  <c:v>25678</c:v>
                </c:pt>
                <c:pt idx="8">
                  <c:v>25479</c:v>
                </c:pt>
                <c:pt idx="11">
                  <c:v>24758</c:v>
                </c:pt>
                <c:pt idx="14">
                  <c:v>24740</c:v>
                </c:pt>
              </c:numCache>
            </c:numRef>
          </c:val>
          <c:extLst>
            <c:ext xmlns:c16="http://schemas.microsoft.com/office/drawing/2014/chart" uri="{C3380CC4-5D6E-409C-BE32-E72D297353CC}">
              <c16:uniqueId val="{00000000-51DE-4AFB-8930-041A746CD78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5854</c:v>
                </c:pt>
                <c:pt idx="5">
                  <c:v>5626</c:v>
                </c:pt>
                <c:pt idx="8">
                  <c:v>5258</c:v>
                </c:pt>
                <c:pt idx="11">
                  <c:v>5157</c:v>
                </c:pt>
                <c:pt idx="14">
                  <c:v>4864</c:v>
                </c:pt>
              </c:numCache>
            </c:numRef>
          </c:val>
          <c:extLst>
            <c:ext xmlns:c16="http://schemas.microsoft.com/office/drawing/2014/chart" uri="{C3380CC4-5D6E-409C-BE32-E72D297353CC}">
              <c16:uniqueId val="{00000001-51DE-4AFB-8930-041A746CD78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5228</c:v>
                </c:pt>
                <c:pt idx="5">
                  <c:v>6046</c:v>
                </c:pt>
                <c:pt idx="8">
                  <c:v>7765</c:v>
                </c:pt>
                <c:pt idx="11">
                  <c:v>9370</c:v>
                </c:pt>
                <c:pt idx="14">
                  <c:v>7936</c:v>
                </c:pt>
              </c:numCache>
            </c:numRef>
          </c:val>
          <c:extLst>
            <c:ext xmlns:c16="http://schemas.microsoft.com/office/drawing/2014/chart" uri="{C3380CC4-5D6E-409C-BE32-E72D297353CC}">
              <c16:uniqueId val="{00000002-51DE-4AFB-8930-041A746CD78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1DE-4AFB-8930-041A746CD78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1DE-4AFB-8930-041A746CD78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1DE-4AFB-8930-041A746CD78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2822</c:v>
                </c:pt>
                <c:pt idx="3">
                  <c:v>2838</c:v>
                </c:pt>
                <c:pt idx="6">
                  <c:v>2817</c:v>
                </c:pt>
                <c:pt idx="9">
                  <c:v>2811</c:v>
                </c:pt>
                <c:pt idx="12">
                  <c:v>2812</c:v>
                </c:pt>
              </c:numCache>
            </c:numRef>
          </c:val>
          <c:extLst>
            <c:ext xmlns:c16="http://schemas.microsoft.com/office/drawing/2014/chart" uri="{C3380CC4-5D6E-409C-BE32-E72D297353CC}">
              <c16:uniqueId val="{00000006-51DE-4AFB-8930-041A746CD78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3216</c:v>
                </c:pt>
                <c:pt idx="3">
                  <c:v>2787</c:v>
                </c:pt>
                <c:pt idx="6">
                  <c:v>2466</c:v>
                </c:pt>
                <c:pt idx="9">
                  <c:v>1991</c:v>
                </c:pt>
                <c:pt idx="12">
                  <c:v>1622</c:v>
                </c:pt>
              </c:numCache>
            </c:numRef>
          </c:val>
          <c:extLst>
            <c:ext xmlns:c16="http://schemas.microsoft.com/office/drawing/2014/chart" uri="{C3380CC4-5D6E-409C-BE32-E72D297353CC}">
              <c16:uniqueId val="{00000007-51DE-4AFB-8930-041A746CD78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11247</c:v>
                </c:pt>
                <c:pt idx="3">
                  <c:v>10863</c:v>
                </c:pt>
                <c:pt idx="6">
                  <c:v>10265</c:v>
                </c:pt>
                <c:pt idx="9">
                  <c:v>10766</c:v>
                </c:pt>
                <c:pt idx="12">
                  <c:v>10189</c:v>
                </c:pt>
              </c:numCache>
            </c:numRef>
          </c:val>
          <c:extLst>
            <c:ext xmlns:c16="http://schemas.microsoft.com/office/drawing/2014/chart" uri="{C3380CC4-5D6E-409C-BE32-E72D297353CC}">
              <c16:uniqueId val="{00000008-51DE-4AFB-8930-041A746CD78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63</c:v>
                </c:pt>
                <c:pt idx="3">
                  <c:v>51</c:v>
                </c:pt>
                <c:pt idx="6">
                  <c:v>39</c:v>
                </c:pt>
                <c:pt idx="9">
                  <c:v>27</c:v>
                </c:pt>
                <c:pt idx="12">
                  <c:v>15</c:v>
                </c:pt>
              </c:numCache>
            </c:numRef>
          </c:val>
          <c:extLst>
            <c:ext xmlns:c16="http://schemas.microsoft.com/office/drawing/2014/chart" uri="{C3380CC4-5D6E-409C-BE32-E72D297353CC}">
              <c16:uniqueId val="{00000009-51DE-4AFB-8930-041A746CD78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32613</c:v>
                </c:pt>
                <c:pt idx="3">
                  <c:v>30629</c:v>
                </c:pt>
                <c:pt idx="6">
                  <c:v>29574</c:v>
                </c:pt>
                <c:pt idx="9">
                  <c:v>28694</c:v>
                </c:pt>
                <c:pt idx="12">
                  <c:v>27753</c:v>
                </c:pt>
              </c:numCache>
            </c:numRef>
          </c:val>
          <c:extLst>
            <c:ext xmlns:c16="http://schemas.microsoft.com/office/drawing/2014/chart" uri="{C3380CC4-5D6E-409C-BE32-E72D297353CC}">
              <c16:uniqueId val="{0000000A-51DE-4AFB-8930-041A746CD788}"/>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12090</c:v>
                </c:pt>
                <c:pt idx="2">
                  <c:v>#N/A</c:v>
                </c:pt>
                <c:pt idx="3">
                  <c:v>#N/A</c:v>
                </c:pt>
                <c:pt idx="4">
                  <c:v>9818</c:v>
                </c:pt>
                <c:pt idx="5">
                  <c:v>#N/A</c:v>
                </c:pt>
                <c:pt idx="6">
                  <c:v>#N/A</c:v>
                </c:pt>
                <c:pt idx="7">
                  <c:v>6659</c:v>
                </c:pt>
                <c:pt idx="8">
                  <c:v>#N/A</c:v>
                </c:pt>
                <c:pt idx="9">
                  <c:v>#N/A</c:v>
                </c:pt>
                <c:pt idx="10">
                  <c:v>5003</c:v>
                </c:pt>
                <c:pt idx="11">
                  <c:v>#N/A</c:v>
                </c:pt>
                <c:pt idx="12">
                  <c:v>#N/A</c:v>
                </c:pt>
                <c:pt idx="13">
                  <c:v>4852</c:v>
                </c:pt>
                <c:pt idx="14">
                  <c:v>#N/A</c:v>
                </c:pt>
              </c:numCache>
            </c:numRef>
          </c:val>
          <c:smooth val="0"/>
          <c:extLst>
            <c:ext xmlns:c16="http://schemas.microsoft.com/office/drawing/2014/chart" uri="{C3380CC4-5D6E-409C-BE32-E72D297353CC}">
              <c16:uniqueId val="{0000000B-51DE-4AFB-8930-041A746CD788}"/>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2573</c:v>
                </c:pt>
                <c:pt idx="1">
                  <c:v>2633</c:v>
                </c:pt>
                <c:pt idx="2">
                  <c:v>2941</c:v>
                </c:pt>
              </c:numCache>
            </c:numRef>
          </c:val>
          <c:extLst>
            <c:ext xmlns:c16="http://schemas.microsoft.com/office/drawing/2014/chart" uri="{C3380CC4-5D6E-409C-BE32-E72D297353CC}">
              <c16:uniqueId val="{00000000-0E16-4112-9399-8025462DDC7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91</c:v>
                </c:pt>
                <c:pt idx="1">
                  <c:v>92</c:v>
                </c:pt>
                <c:pt idx="2">
                  <c:v>92</c:v>
                </c:pt>
              </c:numCache>
            </c:numRef>
          </c:val>
          <c:extLst>
            <c:ext xmlns:c16="http://schemas.microsoft.com/office/drawing/2014/chart" uri="{C3380CC4-5D6E-409C-BE32-E72D297353CC}">
              <c16:uniqueId val="{00000001-0E16-4112-9399-8025462DDC7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4724</c:v>
                </c:pt>
                <c:pt idx="1">
                  <c:v>6247</c:v>
                </c:pt>
                <c:pt idx="2">
                  <c:v>4416</c:v>
                </c:pt>
              </c:numCache>
            </c:numRef>
          </c:val>
          <c:extLst>
            <c:ext xmlns:c16="http://schemas.microsoft.com/office/drawing/2014/chart" uri="{C3380CC4-5D6E-409C-BE32-E72D297353CC}">
              <c16:uniqueId val="{00000002-0E16-4112-9399-8025462DDC7E}"/>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兵庫県洲本市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元利償還金については、新規発行地方債の抑制、計画的な繰上償還の実施により減少傾向にある。</a:t>
          </a:r>
        </a:p>
        <a:p>
          <a:r>
            <a:rPr kumimoji="1" lang="ja-JP" altLang="en-US" sz="1400">
              <a:latin typeface="ＭＳ ゴシック" pitchFamily="49" charset="-128"/>
              <a:ea typeface="ＭＳ ゴシック" pitchFamily="49" charset="-128"/>
            </a:rPr>
            <a:t>　また、淡路広域水道企業団の起こした地方債に充てたと認められる補助金の減により、組合等が起こした地方債の元利償還金に対する負担金等が減少するなど、他の構成分子においても減少した。</a:t>
          </a:r>
        </a:p>
        <a:p>
          <a:r>
            <a:rPr kumimoji="1" lang="ja-JP" altLang="en-US" sz="1400">
              <a:latin typeface="ＭＳ ゴシック" pitchFamily="49" charset="-128"/>
              <a:ea typeface="ＭＳ ゴシック" pitchFamily="49" charset="-128"/>
            </a:rPr>
            <a:t>　今後も引き続き、地方債の発行抑制、積極的な繰上償還の実施を行うことにより、公債費負担の軽減に努める。</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latin typeface="ＭＳ ゴシック" pitchFamily="49" charset="-128"/>
              <a:ea typeface="ＭＳ ゴシック" pitchFamily="49" charset="-128"/>
            </a:rPr>
            <a:t>当市においては該当なし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兵庫県洲本市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一般会計等に係る地方債の現在高については、新規発行地方債の抑制などにより減少した。</a:t>
          </a:r>
        </a:p>
        <a:p>
          <a:r>
            <a:rPr kumimoji="1" lang="ja-JP" altLang="en-US" sz="1400">
              <a:latin typeface="ＭＳ ゴシック" pitchFamily="49" charset="-128"/>
              <a:ea typeface="ＭＳ ゴシック" pitchFamily="49" charset="-128"/>
            </a:rPr>
            <a:t>　また、下水道企業会計に係る地方債残高や繰入割合の減により、公営企業債等繰入見込額についても減少した。</a:t>
          </a:r>
        </a:p>
        <a:p>
          <a:r>
            <a:rPr kumimoji="1" lang="ja-JP" altLang="en-US" sz="1400">
              <a:latin typeface="ＭＳ ゴシック" pitchFamily="49" charset="-128"/>
              <a:ea typeface="ＭＳ ゴシック" pitchFamily="49" charset="-128"/>
            </a:rPr>
            <a:t>　充当可能基金については、ふるさと洲本もっともっと応援基金の取崩しなどにより減少した。</a:t>
          </a:r>
        </a:p>
        <a:p>
          <a:r>
            <a:rPr kumimoji="1" lang="ja-JP" altLang="en-US" sz="1400">
              <a:latin typeface="ＭＳ ゴシック" pitchFamily="49" charset="-128"/>
              <a:ea typeface="ＭＳ ゴシック" pitchFamily="49" charset="-128"/>
            </a:rPr>
            <a:t>　地方債の償還財源に充てることのできる市営住宅使用料などの特定歳入については、減少傾向にある。</a:t>
          </a:r>
        </a:p>
        <a:p>
          <a:r>
            <a:rPr kumimoji="1" lang="ja-JP" altLang="en-US" sz="1400">
              <a:latin typeface="ＭＳ ゴシック" pitchFamily="49" charset="-128"/>
              <a:ea typeface="ＭＳ ゴシック" pitchFamily="49" charset="-128"/>
            </a:rPr>
            <a:t>　今後も新規発行地方債の抑制、事業実施の適正化などを図り、行財政の健全化に努める。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兵庫県洲本市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ふるさと洲本もっともっと応援基金を２３億４０百万円取り崩し、約５億円積み立てたため、基金全体としては約１５億２３百万円の減となった。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もっともっと応援基金はふるさと納税指定団体からの除外により減少していく。その他の基金については、今後さらなる事業実施の適正化などを図ることで基金の取崩額を減らし、基金残高の維持に努める予定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ふるさと洲本もっともっと応援基金：活気のある洲本づくりを推進していく事業や豊かな自然と風土を守り継承していく事業、</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洲本の未来を担う子どもたちの夢を実現していく事業に充当。</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つながり基金：集会所改修、伝統行事実施などの地域のつながりづくりを図る事業に充当。</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地域振興基金：定住促進、企業誘致などの地域の振興を図る事業に充当。</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ふるさと洲本もっともっと応援基金：当市の魅力を発信する事業などに２３億４０百万円取り崩したが、</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ふるさと納税指定団体からの除外により、積立額が約５億円に減少したため。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つながり基金：集会所改修などに約１９百万円の取崩しを行ったため。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地域振興基金：本年度は利子分のみ積立を行い、取崩しを行わなかったため特に増減なし。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ふるさと洲本もっともっと応援基金：ふるさと納税指定団体からの除外により、残高は減少していく。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つながり基金：集会所改修、伝統行事実施などに充当していくため、残高は減少していく予定である。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地域振興基金：定住促進事業費などに充当していくため、残高は減少していく予定である。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約３億７百万円を積み立て、取崩しを行わなかったため。</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今後さらなる事業実施の適正化などを図ることで基金の取崩額を減らし、基金残高の維持に努める予定である。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今年度は利子分以外の積立てを行っていないため、特筆すべき増減なし。</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満期一括償還方式による借入予定はないが、今後の計画的な地方債償還などを見据え、さらなる基金の積立てを検討する予定である。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兵庫県洲本市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41,826
41,432
182.38
27,736,676
26,947,278
722,566
13,056,257
27,753,268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13.4
45.1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よりも良い指数を維持しているものの、人口減少に伴う市税の減などが見込まれることから、第２次洲本市行政改革実施方策に基づき、一般事業費等の削減、事務改善の全庁的な推進を行うとともに、積極的な企業誘致や定住促進の実施、税収等の収納率の向上、新たな自主財源の確保等に取り組み、財政基盤の強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13970</xdr:rowOff>
    </xdr:from>
    <xdr:to>
      <xdr:col>23</xdr:col>
      <xdr:colOff>133350</xdr:colOff>
      <xdr:row>44</xdr:row>
      <xdr:rowOff>165100</xdr:rowOff>
    </xdr:to>
    <xdr:cxnSp macro="">
      <xdr:nvCxnSpPr>
        <xdr:cNvPr id="62" name="直線コネクタ 61"/>
        <xdr:cNvCxnSpPr/>
      </xdr:nvCxnSpPr>
      <xdr:spPr>
        <a:xfrm flipV="1">
          <a:off x="4953000" y="6357620"/>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3"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4" name="直線コネクタ 63"/>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100347</xdr:rowOff>
    </xdr:from>
    <xdr:ext cx="762000" cy="259045"/>
    <xdr:sp macro="" textlink="">
      <xdr:nvSpPr>
        <xdr:cNvPr id="65" name="財政力最大値テキスト"/>
        <xdr:cNvSpPr txBox="1"/>
      </xdr:nvSpPr>
      <xdr:spPr>
        <a:xfrm>
          <a:off x="50419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13970</xdr:rowOff>
    </xdr:from>
    <xdr:to>
      <xdr:col>24</xdr:col>
      <xdr:colOff>12700</xdr:colOff>
      <xdr:row>37</xdr:row>
      <xdr:rowOff>13970</xdr:rowOff>
    </xdr:to>
    <xdr:cxnSp macro="">
      <xdr:nvCxnSpPr>
        <xdr:cNvPr id="66" name="直線コネクタ 65"/>
        <xdr:cNvCxnSpPr/>
      </xdr:nvCxnSpPr>
      <xdr:spPr>
        <a:xfrm>
          <a:off x="4864100" y="635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3810</xdr:rowOff>
    </xdr:from>
    <xdr:to>
      <xdr:col>23</xdr:col>
      <xdr:colOff>133350</xdr:colOff>
      <xdr:row>41</xdr:row>
      <xdr:rowOff>27940</xdr:rowOff>
    </xdr:to>
    <xdr:cxnSp macro="">
      <xdr:nvCxnSpPr>
        <xdr:cNvPr id="67" name="直線コネクタ 66"/>
        <xdr:cNvCxnSpPr/>
      </xdr:nvCxnSpPr>
      <xdr:spPr>
        <a:xfrm>
          <a:off x="4114800" y="703326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166387</xdr:rowOff>
    </xdr:from>
    <xdr:ext cx="762000" cy="259045"/>
    <xdr:sp macro="" textlink="">
      <xdr:nvSpPr>
        <xdr:cNvPr id="68" name="財政力平均値テキスト"/>
        <xdr:cNvSpPr txBox="1"/>
      </xdr:nvSpPr>
      <xdr:spPr>
        <a:xfrm>
          <a:off x="5041900" y="7195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22860</xdr:rowOff>
    </xdr:from>
    <xdr:to>
      <xdr:col>23</xdr:col>
      <xdr:colOff>184150</xdr:colOff>
      <xdr:row>42</xdr:row>
      <xdr:rowOff>124460</xdr:rowOff>
    </xdr:to>
    <xdr:sp macro="" textlink="">
      <xdr:nvSpPr>
        <xdr:cNvPr id="69" name="フローチャート: 判断 68"/>
        <xdr:cNvSpPr/>
      </xdr:nvSpPr>
      <xdr:spPr>
        <a:xfrm>
          <a:off x="49022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151130</xdr:rowOff>
    </xdr:from>
    <xdr:to>
      <xdr:col>19</xdr:col>
      <xdr:colOff>133350</xdr:colOff>
      <xdr:row>41</xdr:row>
      <xdr:rowOff>3810</xdr:rowOff>
    </xdr:to>
    <xdr:cxnSp macro="">
      <xdr:nvCxnSpPr>
        <xdr:cNvPr id="70" name="直線コネクタ 69"/>
        <xdr:cNvCxnSpPr/>
      </xdr:nvCxnSpPr>
      <xdr:spPr>
        <a:xfrm>
          <a:off x="3225800" y="700913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22860</xdr:rowOff>
    </xdr:from>
    <xdr:to>
      <xdr:col>19</xdr:col>
      <xdr:colOff>184150</xdr:colOff>
      <xdr:row>42</xdr:row>
      <xdr:rowOff>124460</xdr:rowOff>
    </xdr:to>
    <xdr:sp macro="" textlink="">
      <xdr:nvSpPr>
        <xdr:cNvPr id="71" name="フローチャート: 判断 70"/>
        <xdr:cNvSpPr/>
      </xdr:nvSpPr>
      <xdr:spPr>
        <a:xfrm>
          <a:off x="40640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109237</xdr:rowOff>
    </xdr:from>
    <xdr:ext cx="736600" cy="259045"/>
    <xdr:sp macro="" textlink="">
      <xdr:nvSpPr>
        <xdr:cNvPr id="72" name="テキスト ボックス 71"/>
        <xdr:cNvSpPr txBox="1"/>
      </xdr:nvSpPr>
      <xdr:spPr>
        <a:xfrm>
          <a:off x="3733800" y="731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151130</xdr:rowOff>
    </xdr:from>
    <xdr:to>
      <xdr:col>15</xdr:col>
      <xdr:colOff>82550</xdr:colOff>
      <xdr:row>41</xdr:row>
      <xdr:rowOff>3810</xdr:rowOff>
    </xdr:to>
    <xdr:cxnSp macro="">
      <xdr:nvCxnSpPr>
        <xdr:cNvPr id="73" name="直線コネクタ 72"/>
        <xdr:cNvCxnSpPr/>
      </xdr:nvCxnSpPr>
      <xdr:spPr>
        <a:xfrm flipV="1">
          <a:off x="2336800" y="700913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146050</xdr:rowOff>
    </xdr:from>
    <xdr:to>
      <xdr:col>15</xdr:col>
      <xdr:colOff>133350</xdr:colOff>
      <xdr:row>42</xdr:row>
      <xdr:rowOff>76200</xdr:rowOff>
    </xdr:to>
    <xdr:sp macro="" textlink="">
      <xdr:nvSpPr>
        <xdr:cNvPr id="74" name="フローチャート: 判断 73"/>
        <xdr:cNvSpPr/>
      </xdr:nvSpPr>
      <xdr:spPr>
        <a:xfrm>
          <a:off x="3175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60977</xdr:rowOff>
    </xdr:from>
    <xdr:ext cx="762000" cy="259045"/>
    <xdr:sp macro="" textlink="">
      <xdr:nvSpPr>
        <xdr:cNvPr id="75" name="テキスト ボックス 74"/>
        <xdr:cNvSpPr txBox="1"/>
      </xdr:nvSpPr>
      <xdr:spPr>
        <a:xfrm>
          <a:off x="2844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3810</xdr:rowOff>
    </xdr:from>
    <xdr:to>
      <xdr:col>11</xdr:col>
      <xdr:colOff>31750</xdr:colOff>
      <xdr:row>41</xdr:row>
      <xdr:rowOff>3810</xdr:rowOff>
    </xdr:to>
    <xdr:cxnSp macro="">
      <xdr:nvCxnSpPr>
        <xdr:cNvPr id="76" name="直線コネクタ 75"/>
        <xdr:cNvCxnSpPr/>
      </xdr:nvCxnSpPr>
      <xdr:spPr>
        <a:xfrm>
          <a:off x="1447800" y="70332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146050</xdr:rowOff>
    </xdr:from>
    <xdr:to>
      <xdr:col>11</xdr:col>
      <xdr:colOff>82550</xdr:colOff>
      <xdr:row>42</xdr:row>
      <xdr:rowOff>76200</xdr:rowOff>
    </xdr:to>
    <xdr:sp macro="" textlink="">
      <xdr:nvSpPr>
        <xdr:cNvPr id="77" name="フローチャート: 判断 76"/>
        <xdr:cNvSpPr/>
      </xdr:nvSpPr>
      <xdr:spPr>
        <a:xfrm>
          <a:off x="2286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60977</xdr:rowOff>
    </xdr:from>
    <xdr:ext cx="762000" cy="259045"/>
    <xdr:sp macro="" textlink="">
      <xdr:nvSpPr>
        <xdr:cNvPr id="78" name="テキスト ボックス 77"/>
        <xdr:cNvSpPr txBox="1"/>
      </xdr:nvSpPr>
      <xdr:spPr>
        <a:xfrm>
          <a:off x="1955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170180</xdr:rowOff>
    </xdr:from>
    <xdr:to>
      <xdr:col>7</xdr:col>
      <xdr:colOff>31750</xdr:colOff>
      <xdr:row>42</xdr:row>
      <xdr:rowOff>100330</xdr:rowOff>
    </xdr:to>
    <xdr:sp macro="" textlink="">
      <xdr:nvSpPr>
        <xdr:cNvPr id="79" name="フローチャート: 判断 78"/>
        <xdr:cNvSpPr/>
      </xdr:nvSpPr>
      <xdr:spPr>
        <a:xfrm>
          <a:off x="1397000" y="719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85107</xdr:rowOff>
    </xdr:from>
    <xdr:ext cx="762000" cy="259045"/>
    <xdr:sp macro="" textlink="">
      <xdr:nvSpPr>
        <xdr:cNvPr id="80" name="テキスト ボックス 79"/>
        <xdr:cNvSpPr txBox="1"/>
      </xdr:nvSpPr>
      <xdr:spPr>
        <a:xfrm>
          <a:off x="1066800" y="728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148590</xdr:rowOff>
    </xdr:from>
    <xdr:to>
      <xdr:col>23</xdr:col>
      <xdr:colOff>184150</xdr:colOff>
      <xdr:row>41</xdr:row>
      <xdr:rowOff>78740</xdr:rowOff>
    </xdr:to>
    <xdr:sp macro="" textlink="">
      <xdr:nvSpPr>
        <xdr:cNvPr id="86" name="楕円 85"/>
        <xdr:cNvSpPr/>
      </xdr:nvSpPr>
      <xdr:spPr>
        <a:xfrm>
          <a:off x="4902200" y="700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165117</xdr:rowOff>
    </xdr:from>
    <xdr:ext cx="762000" cy="259045"/>
    <xdr:sp macro="" textlink="">
      <xdr:nvSpPr>
        <xdr:cNvPr id="87" name="財政力該当値テキスト"/>
        <xdr:cNvSpPr txBox="1"/>
      </xdr:nvSpPr>
      <xdr:spPr>
        <a:xfrm>
          <a:off x="5041900" y="685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124460</xdr:rowOff>
    </xdr:from>
    <xdr:to>
      <xdr:col>19</xdr:col>
      <xdr:colOff>184150</xdr:colOff>
      <xdr:row>41</xdr:row>
      <xdr:rowOff>54610</xdr:rowOff>
    </xdr:to>
    <xdr:sp macro="" textlink="">
      <xdr:nvSpPr>
        <xdr:cNvPr id="88" name="楕円 87"/>
        <xdr:cNvSpPr/>
      </xdr:nvSpPr>
      <xdr:spPr>
        <a:xfrm>
          <a:off x="40640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64787</xdr:rowOff>
    </xdr:from>
    <xdr:ext cx="736600" cy="259045"/>
    <xdr:sp macro="" textlink="">
      <xdr:nvSpPr>
        <xdr:cNvPr id="89" name="テキスト ボックス 88"/>
        <xdr:cNvSpPr txBox="1"/>
      </xdr:nvSpPr>
      <xdr:spPr>
        <a:xfrm>
          <a:off x="3733800" y="6751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100330</xdr:rowOff>
    </xdr:from>
    <xdr:to>
      <xdr:col>15</xdr:col>
      <xdr:colOff>133350</xdr:colOff>
      <xdr:row>41</xdr:row>
      <xdr:rowOff>30480</xdr:rowOff>
    </xdr:to>
    <xdr:sp macro="" textlink="">
      <xdr:nvSpPr>
        <xdr:cNvPr id="90" name="楕円 89"/>
        <xdr:cNvSpPr/>
      </xdr:nvSpPr>
      <xdr:spPr>
        <a:xfrm>
          <a:off x="3175000" y="695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40657</xdr:rowOff>
    </xdr:from>
    <xdr:ext cx="762000" cy="259045"/>
    <xdr:sp macro="" textlink="">
      <xdr:nvSpPr>
        <xdr:cNvPr id="91" name="テキスト ボックス 90"/>
        <xdr:cNvSpPr txBox="1"/>
      </xdr:nvSpPr>
      <xdr:spPr>
        <a:xfrm>
          <a:off x="2844800" y="672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124460</xdr:rowOff>
    </xdr:from>
    <xdr:to>
      <xdr:col>11</xdr:col>
      <xdr:colOff>82550</xdr:colOff>
      <xdr:row>41</xdr:row>
      <xdr:rowOff>54610</xdr:rowOff>
    </xdr:to>
    <xdr:sp macro="" textlink="">
      <xdr:nvSpPr>
        <xdr:cNvPr id="92" name="楕円 91"/>
        <xdr:cNvSpPr/>
      </xdr:nvSpPr>
      <xdr:spPr>
        <a:xfrm>
          <a:off x="22860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64787</xdr:rowOff>
    </xdr:from>
    <xdr:ext cx="762000" cy="259045"/>
    <xdr:sp macro="" textlink="">
      <xdr:nvSpPr>
        <xdr:cNvPr id="93" name="テキスト ボックス 92"/>
        <xdr:cNvSpPr txBox="1"/>
      </xdr:nvSpPr>
      <xdr:spPr>
        <a:xfrm>
          <a:off x="19558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124460</xdr:rowOff>
    </xdr:from>
    <xdr:to>
      <xdr:col>7</xdr:col>
      <xdr:colOff>31750</xdr:colOff>
      <xdr:row>41</xdr:row>
      <xdr:rowOff>54610</xdr:rowOff>
    </xdr:to>
    <xdr:sp macro="" textlink="">
      <xdr:nvSpPr>
        <xdr:cNvPr id="94" name="楕円 93"/>
        <xdr:cNvSpPr/>
      </xdr:nvSpPr>
      <xdr:spPr>
        <a:xfrm>
          <a:off x="13970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64787</xdr:rowOff>
    </xdr:from>
    <xdr:ext cx="762000" cy="259045"/>
    <xdr:sp macro="" textlink="">
      <xdr:nvSpPr>
        <xdr:cNvPr id="95" name="テキスト ボックス 94"/>
        <xdr:cNvSpPr txBox="1"/>
      </xdr:nvSpPr>
      <xdr:spPr>
        <a:xfrm>
          <a:off x="10668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普通交付税の減や臨時財政対策債の減により、前年度と比べ９．７ポイント悪化した。</a:t>
          </a:r>
        </a:p>
        <a:p>
          <a:r>
            <a:rPr kumimoji="1" lang="ja-JP" altLang="en-US" sz="1300">
              <a:latin typeface="ＭＳ Ｐゴシック" panose="020B0600070205080204" pitchFamily="50" charset="-128"/>
              <a:ea typeface="ＭＳ Ｐゴシック" panose="020B0600070205080204" pitchFamily="50" charset="-128"/>
            </a:rPr>
            <a:t>　今後は、第２次洲本市行政改革実施方策に基づく義務的経費の削減、地方債の発行抑制により、公債費の軽減に努めるとともに、税収等の収納率の向上や新たな自主財源の確保に取り組み、経常収支比率の改善を図る。</a:t>
          </a:r>
        </a:p>
      </xdr:txBody>
    </xdr:sp>
    <xdr:clientData/>
  </xdr:twoCellAnchor>
  <xdr:oneCellAnchor>
    <xdr:from>
      <xdr:col>3</xdr:col>
      <xdr:colOff>95250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2" name="直線コネクタ 111"/>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3" name="テキスト ボックス 112"/>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4" name="直線コネクタ 113"/>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5" name="テキスト ボックス 114"/>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6" name="直線コネクタ 115"/>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7" name="テキスト ボックス 116"/>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18" name="直線コネクタ 117"/>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9" name="テキスト ボックス 118"/>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0" name="直線コネクタ 119"/>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1" name="テキスト ボックス 120"/>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2" name="直線コネクタ 121"/>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3" name="テキスト ボックス 122"/>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78740</xdr:rowOff>
    </xdr:from>
    <xdr:to>
      <xdr:col>23</xdr:col>
      <xdr:colOff>133350</xdr:colOff>
      <xdr:row>66</xdr:row>
      <xdr:rowOff>117022</xdr:rowOff>
    </xdr:to>
    <xdr:cxnSp macro="">
      <xdr:nvCxnSpPr>
        <xdr:cNvPr id="127" name="直線コネクタ 126"/>
        <xdr:cNvCxnSpPr/>
      </xdr:nvCxnSpPr>
      <xdr:spPr>
        <a:xfrm flipV="1">
          <a:off x="4953000" y="10022840"/>
          <a:ext cx="0" cy="14098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89099</xdr:rowOff>
    </xdr:from>
    <xdr:ext cx="762000" cy="259045"/>
    <xdr:sp macro="" textlink="">
      <xdr:nvSpPr>
        <xdr:cNvPr id="128" name="財政構造の弾力性最小値テキスト"/>
        <xdr:cNvSpPr txBox="1"/>
      </xdr:nvSpPr>
      <xdr:spPr>
        <a:xfrm>
          <a:off x="5041900" y="1140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117022</xdr:rowOff>
    </xdr:from>
    <xdr:to>
      <xdr:col>24</xdr:col>
      <xdr:colOff>12700</xdr:colOff>
      <xdr:row>66</xdr:row>
      <xdr:rowOff>117022</xdr:rowOff>
    </xdr:to>
    <xdr:cxnSp macro="">
      <xdr:nvCxnSpPr>
        <xdr:cNvPr id="129" name="直線コネクタ 128"/>
        <xdr:cNvCxnSpPr/>
      </xdr:nvCxnSpPr>
      <xdr:spPr>
        <a:xfrm>
          <a:off x="4864100" y="1143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165117</xdr:rowOff>
    </xdr:from>
    <xdr:ext cx="762000" cy="259045"/>
    <xdr:sp macro="" textlink="">
      <xdr:nvSpPr>
        <xdr:cNvPr id="130" name="財政構造の弾力性最大値テキスト"/>
        <xdr:cNvSpPr txBox="1"/>
      </xdr:nvSpPr>
      <xdr:spPr>
        <a:xfrm>
          <a:off x="5041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78740</xdr:rowOff>
    </xdr:from>
    <xdr:to>
      <xdr:col>24</xdr:col>
      <xdr:colOff>12700</xdr:colOff>
      <xdr:row>58</xdr:row>
      <xdr:rowOff>78740</xdr:rowOff>
    </xdr:to>
    <xdr:cxnSp macro="">
      <xdr:nvCxnSpPr>
        <xdr:cNvPr id="131" name="直線コネクタ 130"/>
        <xdr:cNvCxnSpPr/>
      </xdr:nvCxnSpPr>
      <xdr:spPr>
        <a:xfrm>
          <a:off x="4864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58</xdr:row>
      <xdr:rowOff>147683</xdr:rowOff>
    </xdr:from>
    <xdr:to>
      <xdr:col>23</xdr:col>
      <xdr:colOff>133350</xdr:colOff>
      <xdr:row>60</xdr:row>
      <xdr:rowOff>139156</xdr:rowOff>
    </xdr:to>
    <xdr:cxnSp macro="">
      <xdr:nvCxnSpPr>
        <xdr:cNvPr id="132" name="直線コネクタ 131"/>
        <xdr:cNvCxnSpPr/>
      </xdr:nvCxnSpPr>
      <xdr:spPr>
        <a:xfrm>
          <a:off x="4114800" y="10091783"/>
          <a:ext cx="838200" cy="334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35940</xdr:rowOff>
    </xdr:from>
    <xdr:ext cx="762000" cy="259045"/>
    <xdr:sp macro="" textlink="">
      <xdr:nvSpPr>
        <xdr:cNvPr id="133" name="財政構造の弾力性平均値テキスト"/>
        <xdr:cNvSpPr txBox="1"/>
      </xdr:nvSpPr>
      <xdr:spPr>
        <a:xfrm>
          <a:off x="5041900" y="10151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19413</xdr:rowOff>
    </xdr:from>
    <xdr:to>
      <xdr:col>23</xdr:col>
      <xdr:colOff>184150</xdr:colOff>
      <xdr:row>60</xdr:row>
      <xdr:rowOff>121013</xdr:rowOff>
    </xdr:to>
    <xdr:sp macro="" textlink="">
      <xdr:nvSpPr>
        <xdr:cNvPr id="134" name="フローチャート: 判断 133"/>
        <xdr:cNvSpPr/>
      </xdr:nvSpPr>
      <xdr:spPr>
        <a:xfrm>
          <a:off x="4902200" y="1030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58</xdr:row>
      <xdr:rowOff>147683</xdr:rowOff>
    </xdr:from>
    <xdr:to>
      <xdr:col>19</xdr:col>
      <xdr:colOff>133350</xdr:colOff>
      <xdr:row>60</xdr:row>
      <xdr:rowOff>80554</xdr:rowOff>
    </xdr:to>
    <xdr:cxnSp macro="">
      <xdr:nvCxnSpPr>
        <xdr:cNvPr id="135" name="直線コネクタ 134"/>
        <xdr:cNvCxnSpPr/>
      </xdr:nvCxnSpPr>
      <xdr:spPr>
        <a:xfrm flipV="1">
          <a:off x="3225800" y="10091783"/>
          <a:ext cx="889000" cy="275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59</xdr:row>
      <xdr:rowOff>59872</xdr:rowOff>
    </xdr:from>
    <xdr:to>
      <xdr:col>19</xdr:col>
      <xdr:colOff>184150</xdr:colOff>
      <xdr:row>59</xdr:row>
      <xdr:rowOff>161472</xdr:rowOff>
    </xdr:to>
    <xdr:sp macro="" textlink="">
      <xdr:nvSpPr>
        <xdr:cNvPr id="136" name="フローチャート: 判断 135"/>
        <xdr:cNvSpPr/>
      </xdr:nvSpPr>
      <xdr:spPr>
        <a:xfrm>
          <a:off x="4064000" y="1017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146249</xdr:rowOff>
    </xdr:from>
    <xdr:ext cx="736600" cy="259045"/>
    <xdr:sp macro="" textlink="">
      <xdr:nvSpPr>
        <xdr:cNvPr id="137" name="テキスト ボックス 136"/>
        <xdr:cNvSpPr txBox="1"/>
      </xdr:nvSpPr>
      <xdr:spPr>
        <a:xfrm>
          <a:off x="3733800" y="102617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80554</xdr:rowOff>
    </xdr:from>
    <xdr:to>
      <xdr:col>15</xdr:col>
      <xdr:colOff>82550</xdr:colOff>
      <xdr:row>60</xdr:row>
      <xdr:rowOff>111578</xdr:rowOff>
    </xdr:to>
    <xdr:cxnSp macro="">
      <xdr:nvCxnSpPr>
        <xdr:cNvPr id="138" name="直線コネクタ 137"/>
        <xdr:cNvCxnSpPr/>
      </xdr:nvCxnSpPr>
      <xdr:spPr>
        <a:xfrm flipV="1">
          <a:off x="2336800" y="10367554"/>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26307</xdr:rowOff>
    </xdr:from>
    <xdr:to>
      <xdr:col>15</xdr:col>
      <xdr:colOff>133350</xdr:colOff>
      <xdr:row>60</xdr:row>
      <xdr:rowOff>127907</xdr:rowOff>
    </xdr:to>
    <xdr:sp macro="" textlink="">
      <xdr:nvSpPr>
        <xdr:cNvPr id="139" name="フローチャート: 判断 138"/>
        <xdr:cNvSpPr/>
      </xdr:nvSpPr>
      <xdr:spPr>
        <a:xfrm>
          <a:off x="3175000" y="10313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138084</xdr:rowOff>
    </xdr:from>
    <xdr:ext cx="762000" cy="259045"/>
    <xdr:sp macro="" textlink="">
      <xdr:nvSpPr>
        <xdr:cNvPr id="140" name="テキスト ボックス 139"/>
        <xdr:cNvSpPr txBox="1"/>
      </xdr:nvSpPr>
      <xdr:spPr>
        <a:xfrm>
          <a:off x="2844800" y="10082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158931</xdr:rowOff>
    </xdr:from>
    <xdr:to>
      <xdr:col>11</xdr:col>
      <xdr:colOff>31750</xdr:colOff>
      <xdr:row>60</xdr:row>
      <xdr:rowOff>111578</xdr:rowOff>
    </xdr:to>
    <xdr:cxnSp macro="">
      <xdr:nvCxnSpPr>
        <xdr:cNvPr id="141" name="直線コネクタ 140"/>
        <xdr:cNvCxnSpPr/>
      </xdr:nvCxnSpPr>
      <xdr:spPr>
        <a:xfrm>
          <a:off x="1447800" y="10274481"/>
          <a:ext cx="889000" cy="12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67673</xdr:rowOff>
    </xdr:from>
    <xdr:to>
      <xdr:col>11</xdr:col>
      <xdr:colOff>82550</xdr:colOff>
      <xdr:row>60</xdr:row>
      <xdr:rowOff>169273</xdr:rowOff>
    </xdr:to>
    <xdr:sp macro="" textlink="">
      <xdr:nvSpPr>
        <xdr:cNvPr id="142" name="フローチャート: 判断 141"/>
        <xdr:cNvSpPr/>
      </xdr:nvSpPr>
      <xdr:spPr>
        <a:xfrm>
          <a:off x="2286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154050</xdr:rowOff>
    </xdr:from>
    <xdr:ext cx="762000" cy="259045"/>
    <xdr:sp macro="" textlink="">
      <xdr:nvSpPr>
        <xdr:cNvPr id="143" name="テキスト ボックス 142"/>
        <xdr:cNvSpPr txBox="1"/>
      </xdr:nvSpPr>
      <xdr:spPr>
        <a:xfrm>
          <a:off x="1955800" y="10441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43543</xdr:rowOff>
    </xdr:from>
    <xdr:to>
      <xdr:col>7</xdr:col>
      <xdr:colOff>31750</xdr:colOff>
      <xdr:row>60</xdr:row>
      <xdr:rowOff>145143</xdr:rowOff>
    </xdr:to>
    <xdr:sp macro="" textlink="">
      <xdr:nvSpPr>
        <xdr:cNvPr id="144" name="フローチャート: 判断 143"/>
        <xdr:cNvSpPr/>
      </xdr:nvSpPr>
      <xdr:spPr>
        <a:xfrm>
          <a:off x="1397000" y="1033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129920</xdr:rowOff>
    </xdr:from>
    <xdr:ext cx="762000" cy="259045"/>
    <xdr:sp macro="" textlink="">
      <xdr:nvSpPr>
        <xdr:cNvPr id="145" name="テキスト ボックス 144"/>
        <xdr:cNvSpPr txBox="1"/>
      </xdr:nvSpPr>
      <xdr:spPr>
        <a:xfrm>
          <a:off x="1066800" y="1041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88356</xdr:rowOff>
    </xdr:from>
    <xdr:to>
      <xdr:col>23</xdr:col>
      <xdr:colOff>184150</xdr:colOff>
      <xdr:row>61</xdr:row>
      <xdr:rowOff>18506</xdr:rowOff>
    </xdr:to>
    <xdr:sp macro="" textlink="">
      <xdr:nvSpPr>
        <xdr:cNvPr id="151" name="楕円 150"/>
        <xdr:cNvSpPr/>
      </xdr:nvSpPr>
      <xdr:spPr>
        <a:xfrm>
          <a:off x="4902200" y="10375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60433</xdr:rowOff>
    </xdr:from>
    <xdr:ext cx="762000" cy="259045"/>
    <xdr:sp macro="" textlink="">
      <xdr:nvSpPr>
        <xdr:cNvPr id="152" name="財政構造の弾力性該当値テキスト"/>
        <xdr:cNvSpPr txBox="1"/>
      </xdr:nvSpPr>
      <xdr:spPr>
        <a:xfrm>
          <a:off x="5041900" y="10347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58</xdr:row>
      <xdr:rowOff>96883</xdr:rowOff>
    </xdr:from>
    <xdr:to>
      <xdr:col>19</xdr:col>
      <xdr:colOff>184150</xdr:colOff>
      <xdr:row>59</xdr:row>
      <xdr:rowOff>27033</xdr:rowOff>
    </xdr:to>
    <xdr:sp macro="" textlink="">
      <xdr:nvSpPr>
        <xdr:cNvPr id="153" name="楕円 152"/>
        <xdr:cNvSpPr/>
      </xdr:nvSpPr>
      <xdr:spPr>
        <a:xfrm>
          <a:off x="4064000" y="10040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57</xdr:row>
      <xdr:rowOff>37210</xdr:rowOff>
    </xdr:from>
    <xdr:ext cx="736600" cy="259045"/>
    <xdr:sp macro="" textlink="">
      <xdr:nvSpPr>
        <xdr:cNvPr id="154" name="テキスト ボックス 153"/>
        <xdr:cNvSpPr txBox="1"/>
      </xdr:nvSpPr>
      <xdr:spPr>
        <a:xfrm>
          <a:off x="3733800" y="98098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29754</xdr:rowOff>
    </xdr:from>
    <xdr:to>
      <xdr:col>15</xdr:col>
      <xdr:colOff>133350</xdr:colOff>
      <xdr:row>60</xdr:row>
      <xdr:rowOff>131354</xdr:rowOff>
    </xdr:to>
    <xdr:sp macro="" textlink="">
      <xdr:nvSpPr>
        <xdr:cNvPr id="155" name="楕円 154"/>
        <xdr:cNvSpPr/>
      </xdr:nvSpPr>
      <xdr:spPr>
        <a:xfrm>
          <a:off x="3175000" y="10316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116131</xdr:rowOff>
    </xdr:from>
    <xdr:ext cx="762000" cy="259045"/>
    <xdr:sp macro="" textlink="">
      <xdr:nvSpPr>
        <xdr:cNvPr id="156" name="テキスト ボックス 155"/>
        <xdr:cNvSpPr txBox="1"/>
      </xdr:nvSpPr>
      <xdr:spPr>
        <a:xfrm>
          <a:off x="2844800" y="10403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60778</xdr:rowOff>
    </xdr:from>
    <xdr:to>
      <xdr:col>11</xdr:col>
      <xdr:colOff>82550</xdr:colOff>
      <xdr:row>60</xdr:row>
      <xdr:rowOff>162378</xdr:rowOff>
    </xdr:to>
    <xdr:sp macro="" textlink="">
      <xdr:nvSpPr>
        <xdr:cNvPr id="157" name="楕円 156"/>
        <xdr:cNvSpPr/>
      </xdr:nvSpPr>
      <xdr:spPr>
        <a:xfrm>
          <a:off x="2286000" y="10347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1105</xdr:rowOff>
    </xdr:from>
    <xdr:ext cx="762000" cy="259045"/>
    <xdr:sp macro="" textlink="">
      <xdr:nvSpPr>
        <xdr:cNvPr id="158" name="テキスト ボックス 157"/>
        <xdr:cNvSpPr txBox="1"/>
      </xdr:nvSpPr>
      <xdr:spPr>
        <a:xfrm>
          <a:off x="1955800" y="10116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108131</xdr:rowOff>
    </xdr:from>
    <xdr:to>
      <xdr:col>7</xdr:col>
      <xdr:colOff>31750</xdr:colOff>
      <xdr:row>60</xdr:row>
      <xdr:rowOff>38281</xdr:rowOff>
    </xdr:to>
    <xdr:sp macro="" textlink="">
      <xdr:nvSpPr>
        <xdr:cNvPr id="159" name="楕円 158"/>
        <xdr:cNvSpPr/>
      </xdr:nvSpPr>
      <xdr:spPr>
        <a:xfrm>
          <a:off x="1397000" y="10223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48458</xdr:rowOff>
    </xdr:from>
    <xdr:ext cx="762000" cy="259045"/>
    <xdr:sp macro="" textlink="">
      <xdr:nvSpPr>
        <xdr:cNvPr id="160" name="テキスト ボックス 159"/>
        <xdr:cNvSpPr txBox="1"/>
      </xdr:nvSpPr>
      <xdr:spPr>
        <a:xfrm>
          <a:off x="1066800" y="9992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[217,794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人件費に大きな変動はなかったものの、ふるさと納税対象団体からの除外により、関連する物件費が減少し、前年度と比べ約８０，９１６円減少した。</a:t>
          </a:r>
        </a:p>
        <a:p>
          <a:r>
            <a:rPr kumimoji="1" lang="ja-JP" altLang="en-US" sz="1300">
              <a:latin typeface="ＭＳ Ｐゴシック" panose="020B0600070205080204" pitchFamily="50" charset="-128"/>
              <a:ea typeface="ＭＳ Ｐゴシック" panose="020B0600070205080204" pitchFamily="50" charset="-128"/>
            </a:rPr>
            <a:t>　ふるさと納税に係る物件費が一時的に減少しただけで、類似団体平均を上回っていることから、今後も効率的・効果的な人員配置に努めるとともに、施設維持管理経費の見直しや施設数の削減などによる歳出抑制に努める。</a:t>
          </a: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60919</xdr:rowOff>
    </xdr:from>
    <xdr:to>
      <xdr:col>23</xdr:col>
      <xdr:colOff>133350</xdr:colOff>
      <xdr:row>88</xdr:row>
      <xdr:rowOff>134113</xdr:rowOff>
    </xdr:to>
    <xdr:cxnSp macro="">
      <xdr:nvCxnSpPr>
        <xdr:cNvPr id="191" name="直線コネクタ 190"/>
        <xdr:cNvCxnSpPr/>
      </xdr:nvCxnSpPr>
      <xdr:spPr>
        <a:xfrm flipV="1">
          <a:off x="4953000" y="13948369"/>
          <a:ext cx="0" cy="12733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106190</xdr:rowOff>
    </xdr:from>
    <xdr:ext cx="762000" cy="259045"/>
    <xdr:sp macro="" textlink="">
      <xdr:nvSpPr>
        <xdr:cNvPr id="192" name="人件費・物件費等の状況最小値テキスト"/>
        <xdr:cNvSpPr txBox="1"/>
      </xdr:nvSpPr>
      <xdr:spPr>
        <a:xfrm>
          <a:off x="5041900" y="15193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134113</xdr:rowOff>
    </xdr:from>
    <xdr:to>
      <xdr:col>24</xdr:col>
      <xdr:colOff>12700</xdr:colOff>
      <xdr:row>88</xdr:row>
      <xdr:rowOff>134113</xdr:rowOff>
    </xdr:to>
    <xdr:cxnSp macro="">
      <xdr:nvCxnSpPr>
        <xdr:cNvPr id="193" name="直線コネクタ 192"/>
        <xdr:cNvCxnSpPr/>
      </xdr:nvCxnSpPr>
      <xdr:spPr>
        <a:xfrm>
          <a:off x="4864100" y="15221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147296</xdr:rowOff>
    </xdr:from>
    <xdr:ext cx="762000" cy="259045"/>
    <xdr:sp macro="" textlink="">
      <xdr:nvSpPr>
        <xdr:cNvPr id="194" name="人件費・物件費等の状況最大値テキスト"/>
        <xdr:cNvSpPr txBox="1"/>
      </xdr:nvSpPr>
      <xdr:spPr>
        <a:xfrm>
          <a:off x="5041900" y="13691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60919</xdr:rowOff>
    </xdr:from>
    <xdr:to>
      <xdr:col>24</xdr:col>
      <xdr:colOff>12700</xdr:colOff>
      <xdr:row>81</xdr:row>
      <xdr:rowOff>60919</xdr:rowOff>
    </xdr:to>
    <xdr:cxnSp macro="">
      <xdr:nvCxnSpPr>
        <xdr:cNvPr id="195" name="直線コネクタ 194"/>
        <xdr:cNvCxnSpPr/>
      </xdr:nvCxnSpPr>
      <xdr:spPr>
        <a:xfrm>
          <a:off x="4864100" y="13948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59697</xdr:rowOff>
    </xdr:from>
    <xdr:to>
      <xdr:col>23</xdr:col>
      <xdr:colOff>133350</xdr:colOff>
      <xdr:row>83</xdr:row>
      <xdr:rowOff>27713</xdr:rowOff>
    </xdr:to>
    <xdr:cxnSp macro="">
      <xdr:nvCxnSpPr>
        <xdr:cNvPr id="196" name="直線コネクタ 195"/>
        <xdr:cNvCxnSpPr/>
      </xdr:nvCxnSpPr>
      <xdr:spPr>
        <a:xfrm flipV="1">
          <a:off x="4114800" y="14118597"/>
          <a:ext cx="838200" cy="139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17866</xdr:rowOff>
    </xdr:from>
    <xdr:ext cx="762000" cy="259045"/>
    <xdr:sp macro="" textlink="">
      <xdr:nvSpPr>
        <xdr:cNvPr id="197" name="人件費・物件費等の状況平均値テキスト"/>
        <xdr:cNvSpPr txBox="1"/>
      </xdr:nvSpPr>
      <xdr:spPr>
        <a:xfrm>
          <a:off x="5041900" y="139053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1339</xdr:rowOff>
    </xdr:from>
    <xdr:to>
      <xdr:col>23</xdr:col>
      <xdr:colOff>184150</xdr:colOff>
      <xdr:row>82</xdr:row>
      <xdr:rowOff>102939</xdr:rowOff>
    </xdr:to>
    <xdr:sp macro="" textlink="">
      <xdr:nvSpPr>
        <xdr:cNvPr id="198" name="フローチャート: 判断 197"/>
        <xdr:cNvSpPr/>
      </xdr:nvSpPr>
      <xdr:spPr>
        <a:xfrm>
          <a:off x="4902200" y="1406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77335</xdr:rowOff>
    </xdr:from>
    <xdr:to>
      <xdr:col>19</xdr:col>
      <xdr:colOff>133350</xdr:colOff>
      <xdr:row>83</xdr:row>
      <xdr:rowOff>27713</xdr:rowOff>
    </xdr:to>
    <xdr:cxnSp macro="">
      <xdr:nvCxnSpPr>
        <xdr:cNvPr id="199" name="直線コネクタ 198"/>
        <xdr:cNvCxnSpPr/>
      </xdr:nvCxnSpPr>
      <xdr:spPr>
        <a:xfrm>
          <a:off x="3225800" y="14136235"/>
          <a:ext cx="889000" cy="12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161255</xdr:rowOff>
    </xdr:from>
    <xdr:to>
      <xdr:col>19</xdr:col>
      <xdr:colOff>184150</xdr:colOff>
      <xdr:row>82</xdr:row>
      <xdr:rowOff>91405</xdr:rowOff>
    </xdr:to>
    <xdr:sp macro="" textlink="">
      <xdr:nvSpPr>
        <xdr:cNvPr id="200" name="フローチャート: 判断 199"/>
        <xdr:cNvSpPr/>
      </xdr:nvSpPr>
      <xdr:spPr>
        <a:xfrm>
          <a:off x="4064000" y="14048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101582</xdr:rowOff>
    </xdr:from>
    <xdr:ext cx="736600" cy="259045"/>
    <xdr:sp macro="" textlink="">
      <xdr:nvSpPr>
        <xdr:cNvPr id="201" name="テキスト ボックス 200"/>
        <xdr:cNvSpPr txBox="1"/>
      </xdr:nvSpPr>
      <xdr:spPr>
        <a:xfrm>
          <a:off x="3733800" y="138175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159463</xdr:rowOff>
    </xdr:from>
    <xdr:to>
      <xdr:col>15</xdr:col>
      <xdr:colOff>82550</xdr:colOff>
      <xdr:row>82</xdr:row>
      <xdr:rowOff>77335</xdr:rowOff>
    </xdr:to>
    <xdr:cxnSp macro="">
      <xdr:nvCxnSpPr>
        <xdr:cNvPr id="202" name="直線コネクタ 201"/>
        <xdr:cNvCxnSpPr/>
      </xdr:nvCxnSpPr>
      <xdr:spPr>
        <a:xfrm>
          <a:off x="2336800" y="14046913"/>
          <a:ext cx="889000" cy="89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141128</xdr:rowOff>
    </xdr:from>
    <xdr:to>
      <xdr:col>15</xdr:col>
      <xdr:colOff>133350</xdr:colOff>
      <xdr:row>82</xdr:row>
      <xdr:rowOff>71278</xdr:rowOff>
    </xdr:to>
    <xdr:sp macro="" textlink="">
      <xdr:nvSpPr>
        <xdr:cNvPr id="203" name="フローチャート: 判断 202"/>
        <xdr:cNvSpPr/>
      </xdr:nvSpPr>
      <xdr:spPr>
        <a:xfrm>
          <a:off x="3175000" y="14028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81455</xdr:rowOff>
    </xdr:from>
    <xdr:ext cx="762000" cy="259045"/>
    <xdr:sp macro="" textlink="">
      <xdr:nvSpPr>
        <xdr:cNvPr id="204" name="テキスト ボックス 203"/>
        <xdr:cNvSpPr txBox="1"/>
      </xdr:nvSpPr>
      <xdr:spPr>
        <a:xfrm>
          <a:off x="2844800" y="13797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134257</xdr:rowOff>
    </xdr:from>
    <xdr:to>
      <xdr:col>11</xdr:col>
      <xdr:colOff>31750</xdr:colOff>
      <xdr:row>81</xdr:row>
      <xdr:rowOff>159463</xdr:rowOff>
    </xdr:to>
    <xdr:cxnSp macro="">
      <xdr:nvCxnSpPr>
        <xdr:cNvPr id="205" name="直線コネクタ 204"/>
        <xdr:cNvCxnSpPr/>
      </xdr:nvCxnSpPr>
      <xdr:spPr>
        <a:xfrm>
          <a:off x="1447800" y="14021707"/>
          <a:ext cx="889000" cy="25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113015</xdr:rowOff>
    </xdr:from>
    <xdr:to>
      <xdr:col>11</xdr:col>
      <xdr:colOff>82550</xdr:colOff>
      <xdr:row>82</xdr:row>
      <xdr:rowOff>43165</xdr:rowOff>
    </xdr:to>
    <xdr:sp macro="" textlink="">
      <xdr:nvSpPr>
        <xdr:cNvPr id="206" name="フローチャート: 判断 205"/>
        <xdr:cNvSpPr/>
      </xdr:nvSpPr>
      <xdr:spPr>
        <a:xfrm>
          <a:off x="2286000" y="14000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27942</xdr:rowOff>
    </xdr:from>
    <xdr:ext cx="762000" cy="259045"/>
    <xdr:sp macro="" textlink="">
      <xdr:nvSpPr>
        <xdr:cNvPr id="207" name="テキスト ボックス 206"/>
        <xdr:cNvSpPr txBox="1"/>
      </xdr:nvSpPr>
      <xdr:spPr>
        <a:xfrm>
          <a:off x="1955800" y="14086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102119</xdr:rowOff>
    </xdr:from>
    <xdr:to>
      <xdr:col>7</xdr:col>
      <xdr:colOff>31750</xdr:colOff>
      <xdr:row>82</xdr:row>
      <xdr:rowOff>32269</xdr:rowOff>
    </xdr:to>
    <xdr:sp macro="" textlink="">
      <xdr:nvSpPr>
        <xdr:cNvPr id="208" name="フローチャート: 判断 207"/>
        <xdr:cNvSpPr/>
      </xdr:nvSpPr>
      <xdr:spPr>
        <a:xfrm>
          <a:off x="1397000" y="13989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17046</xdr:rowOff>
    </xdr:from>
    <xdr:ext cx="762000" cy="259045"/>
    <xdr:sp macro="" textlink="">
      <xdr:nvSpPr>
        <xdr:cNvPr id="209" name="テキスト ボックス 208"/>
        <xdr:cNvSpPr txBox="1"/>
      </xdr:nvSpPr>
      <xdr:spPr>
        <a:xfrm>
          <a:off x="1066800" y="14075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8897</xdr:rowOff>
    </xdr:from>
    <xdr:to>
      <xdr:col>23</xdr:col>
      <xdr:colOff>184150</xdr:colOff>
      <xdr:row>82</xdr:row>
      <xdr:rowOff>110497</xdr:rowOff>
    </xdr:to>
    <xdr:sp macro="" textlink="">
      <xdr:nvSpPr>
        <xdr:cNvPr id="215" name="楕円 214"/>
        <xdr:cNvSpPr/>
      </xdr:nvSpPr>
      <xdr:spPr>
        <a:xfrm>
          <a:off x="4902200" y="14067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152424</xdr:rowOff>
    </xdr:from>
    <xdr:ext cx="762000" cy="259045"/>
    <xdr:sp macro="" textlink="">
      <xdr:nvSpPr>
        <xdr:cNvPr id="216" name="人件費・物件費等の状況該当値テキスト"/>
        <xdr:cNvSpPr txBox="1"/>
      </xdr:nvSpPr>
      <xdr:spPr>
        <a:xfrm>
          <a:off x="5041900" y="14039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148363</xdr:rowOff>
    </xdr:from>
    <xdr:to>
      <xdr:col>19</xdr:col>
      <xdr:colOff>184150</xdr:colOff>
      <xdr:row>83</xdr:row>
      <xdr:rowOff>78513</xdr:rowOff>
    </xdr:to>
    <xdr:sp macro="" textlink="">
      <xdr:nvSpPr>
        <xdr:cNvPr id="217" name="楕円 216"/>
        <xdr:cNvSpPr/>
      </xdr:nvSpPr>
      <xdr:spPr>
        <a:xfrm>
          <a:off x="4064000" y="14207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63290</xdr:rowOff>
    </xdr:from>
    <xdr:ext cx="736600" cy="259045"/>
    <xdr:sp macro="" textlink="">
      <xdr:nvSpPr>
        <xdr:cNvPr id="218" name="テキスト ボックス 217"/>
        <xdr:cNvSpPr txBox="1"/>
      </xdr:nvSpPr>
      <xdr:spPr>
        <a:xfrm>
          <a:off x="3733800" y="142936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26535</xdr:rowOff>
    </xdr:from>
    <xdr:to>
      <xdr:col>15</xdr:col>
      <xdr:colOff>133350</xdr:colOff>
      <xdr:row>82</xdr:row>
      <xdr:rowOff>128135</xdr:rowOff>
    </xdr:to>
    <xdr:sp macro="" textlink="">
      <xdr:nvSpPr>
        <xdr:cNvPr id="219" name="楕円 218"/>
        <xdr:cNvSpPr/>
      </xdr:nvSpPr>
      <xdr:spPr>
        <a:xfrm>
          <a:off x="3175000" y="14085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112912</xdr:rowOff>
    </xdr:from>
    <xdr:ext cx="762000" cy="259045"/>
    <xdr:sp macro="" textlink="">
      <xdr:nvSpPr>
        <xdr:cNvPr id="220" name="テキスト ボックス 219"/>
        <xdr:cNvSpPr txBox="1"/>
      </xdr:nvSpPr>
      <xdr:spPr>
        <a:xfrm>
          <a:off x="2844800" y="14171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108663</xdr:rowOff>
    </xdr:from>
    <xdr:to>
      <xdr:col>11</xdr:col>
      <xdr:colOff>82550</xdr:colOff>
      <xdr:row>82</xdr:row>
      <xdr:rowOff>38813</xdr:rowOff>
    </xdr:to>
    <xdr:sp macro="" textlink="">
      <xdr:nvSpPr>
        <xdr:cNvPr id="221" name="楕円 220"/>
        <xdr:cNvSpPr/>
      </xdr:nvSpPr>
      <xdr:spPr>
        <a:xfrm>
          <a:off x="2286000" y="13996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48990</xdr:rowOff>
    </xdr:from>
    <xdr:ext cx="762000" cy="259045"/>
    <xdr:sp macro="" textlink="">
      <xdr:nvSpPr>
        <xdr:cNvPr id="222" name="テキスト ボックス 221"/>
        <xdr:cNvSpPr txBox="1"/>
      </xdr:nvSpPr>
      <xdr:spPr>
        <a:xfrm>
          <a:off x="1955800" y="13764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83457</xdr:rowOff>
    </xdr:from>
    <xdr:to>
      <xdr:col>7</xdr:col>
      <xdr:colOff>31750</xdr:colOff>
      <xdr:row>82</xdr:row>
      <xdr:rowOff>13607</xdr:rowOff>
    </xdr:to>
    <xdr:sp macro="" textlink="">
      <xdr:nvSpPr>
        <xdr:cNvPr id="223" name="楕円 222"/>
        <xdr:cNvSpPr/>
      </xdr:nvSpPr>
      <xdr:spPr>
        <a:xfrm>
          <a:off x="1397000" y="13970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23784</xdr:rowOff>
    </xdr:from>
    <xdr:ext cx="762000" cy="259045"/>
    <xdr:sp macro="" textlink="">
      <xdr:nvSpPr>
        <xdr:cNvPr id="224" name="テキスト ボックス 223"/>
        <xdr:cNvSpPr txBox="1"/>
      </xdr:nvSpPr>
      <xdr:spPr>
        <a:xfrm>
          <a:off x="1066800" y="13739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４級以上の職員に関する給料カットを行うなど、給与水準の適正化に取り組んでおり、ラスパイレス指数は０</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３％改善した。</a:t>
          </a:r>
        </a:p>
        <a:p>
          <a:r>
            <a:rPr kumimoji="1" lang="ja-JP" altLang="en-US" sz="1300">
              <a:latin typeface="ＭＳ Ｐゴシック" panose="020B0600070205080204" pitchFamily="50" charset="-128"/>
              <a:ea typeface="ＭＳ Ｐゴシック" panose="020B0600070205080204" pitchFamily="50" charset="-128"/>
            </a:rPr>
            <a:t>　今後も引き続き、給与水準の適正化などに努める。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0" name="直線コネクタ 239"/>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1" name="テキスト ボックス 240"/>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2" name="直線コネクタ 241"/>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3" name="テキスト ボックス 242"/>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4" name="直線コネクタ 24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5" name="テキスト ボックス 24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6" name="直線コネクタ 245"/>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7" name="テキスト ボックス 246"/>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8" name="直線コネクタ 247"/>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9" name="テキスト ボックス 248"/>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4234</xdr:rowOff>
    </xdr:from>
    <xdr:to>
      <xdr:col>81</xdr:col>
      <xdr:colOff>44450</xdr:colOff>
      <xdr:row>89</xdr:row>
      <xdr:rowOff>150284</xdr:rowOff>
    </xdr:to>
    <xdr:cxnSp macro="">
      <xdr:nvCxnSpPr>
        <xdr:cNvPr id="253" name="直線コネクタ 252"/>
        <xdr:cNvCxnSpPr/>
      </xdr:nvCxnSpPr>
      <xdr:spPr>
        <a:xfrm flipV="1">
          <a:off x="17018000" y="13720234"/>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122361</xdr:rowOff>
    </xdr:from>
    <xdr:ext cx="762000" cy="259045"/>
    <xdr:sp macro="" textlink="">
      <xdr:nvSpPr>
        <xdr:cNvPr id="254" name="給与水準   （国との比較）最小値テキスト"/>
        <xdr:cNvSpPr txBox="1"/>
      </xdr:nvSpPr>
      <xdr:spPr>
        <a:xfrm>
          <a:off x="17106900" y="15381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150284</xdr:rowOff>
    </xdr:from>
    <xdr:to>
      <xdr:col>81</xdr:col>
      <xdr:colOff>133350</xdr:colOff>
      <xdr:row>89</xdr:row>
      <xdr:rowOff>150284</xdr:rowOff>
    </xdr:to>
    <xdr:cxnSp macro="">
      <xdr:nvCxnSpPr>
        <xdr:cNvPr id="255" name="直線コネクタ 254"/>
        <xdr:cNvCxnSpPr/>
      </xdr:nvCxnSpPr>
      <xdr:spPr>
        <a:xfrm>
          <a:off x="16929100" y="15409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90611</xdr:rowOff>
    </xdr:from>
    <xdr:ext cx="762000" cy="259045"/>
    <xdr:sp macro="" textlink="">
      <xdr:nvSpPr>
        <xdr:cNvPr id="256" name="給与水準   （国との比較）最大値テキスト"/>
        <xdr:cNvSpPr txBox="1"/>
      </xdr:nvSpPr>
      <xdr:spPr>
        <a:xfrm>
          <a:off x="17106900" y="13463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4234</xdr:rowOff>
    </xdr:from>
    <xdr:to>
      <xdr:col>81</xdr:col>
      <xdr:colOff>133350</xdr:colOff>
      <xdr:row>80</xdr:row>
      <xdr:rowOff>4234</xdr:rowOff>
    </xdr:to>
    <xdr:cxnSp macro="">
      <xdr:nvCxnSpPr>
        <xdr:cNvPr id="257" name="直線コネクタ 256"/>
        <xdr:cNvCxnSpPr/>
      </xdr:nvCxnSpPr>
      <xdr:spPr>
        <a:xfrm>
          <a:off x="16929100" y="13720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0</xdr:rowOff>
    </xdr:from>
    <xdr:to>
      <xdr:col>81</xdr:col>
      <xdr:colOff>44450</xdr:colOff>
      <xdr:row>88</xdr:row>
      <xdr:rowOff>40216</xdr:rowOff>
    </xdr:to>
    <xdr:cxnSp macro="">
      <xdr:nvCxnSpPr>
        <xdr:cNvPr id="258" name="直線コネクタ 257"/>
        <xdr:cNvCxnSpPr/>
      </xdr:nvCxnSpPr>
      <xdr:spPr>
        <a:xfrm flipV="1">
          <a:off x="16179800" y="15087600"/>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13705</xdr:rowOff>
    </xdr:from>
    <xdr:ext cx="762000" cy="259045"/>
    <xdr:sp macro="" textlink="">
      <xdr:nvSpPr>
        <xdr:cNvPr id="259" name="給与水準   （国との比較）平均値テキスト"/>
        <xdr:cNvSpPr txBox="1"/>
      </xdr:nvSpPr>
      <xdr:spPr>
        <a:xfrm>
          <a:off x="17106900" y="145869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168628</xdr:rowOff>
    </xdr:from>
    <xdr:to>
      <xdr:col>81</xdr:col>
      <xdr:colOff>95250</xdr:colOff>
      <xdr:row>86</xdr:row>
      <xdr:rowOff>98778</xdr:rowOff>
    </xdr:to>
    <xdr:sp macro="" textlink="">
      <xdr:nvSpPr>
        <xdr:cNvPr id="260" name="フローチャート: 判断 259"/>
        <xdr:cNvSpPr/>
      </xdr:nvSpPr>
      <xdr:spPr>
        <a:xfrm>
          <a:off x="16967200" y="14741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0</xdr:rowOff>
    </xdr:from>
    <xdr:to>
      <xdr:col>77</xdr:col>
      <xdr:colOff>44450</xdr:colOff>
      <xdr:row>88</xdr:row>
      <xdr:rowOff>40216</xdr:rowOff>
    </xdr:to>
    <xdr:cxnSp macro="">
      <xdr:nvCxnSpPr>
        <xdr:cNvPr id="261" name="直線コネクタ 260"/>
        <xdr:cNvCxnSpPr/>
      </xdr:nvCxnSpPr>
      <xdr:spPr>
        <a:xfrm>
          <a:off x="15290800" y="15087600"/>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10584</xdr:rowOff>
    </xdr:from>
    <xdr:to>
      <xdr:col>77</xdr:col>
      <xdr:colOff>95250</xdr:colOff>
      <xdr:row>86</xdr:row>
      <xdr:rowOff>112184</xdr:rowOff>
    </xdr:to>
    <xdr:sp macro="" textlink="">
      <xdr:nvSpPr>
        <xdr:cNvPr id="262" name="フローチャート: 判断 261"/>
        <xdr:cNvSpPr/>
      </xdr:nvSpPr>
      <xdr:spPr>
        <a:xfrm>
          <a:off x="16129000" y="1475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122361</xdr:rowOff>
    </xdr:from>
    <xdr:ext cx="736600" cy="259045"/>
    <xdr:sp macro="" textlink="">
      <xdr:nvSpPr>
        <xdr:cNvPr id="263" name="テキスト ボックス 262"/>
        <xdr:cNvSpPr txBox="1"/>
      </xdr:nvSpPr>
      <xdr:spPr>
        <a:xfrm>
          <a:off x="15798800" y="145241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104422</xdr:rowOff>
    </xdr:from>
    <xdr:to>
      <xdr:col>72</xdr:col>
      <xdr:colOff>203200</xdr:colOff>
      <xdr:row>88</xdr:row>
      <xdr:rowOff>0</xdr:rowOff>
    </xdr:to>
    <xdr:cxnSp macro="">
      <xdr:nvCxnSpPr>
        <xdr:cNvPr id="264" name="直線コネクタ 263"/>
        <xdr:cNvCxnSpPr/>
      </xdr:nvCxnSpPr>
      <xdr:spPr>
        <a:xfrm>
          <a:off x="14401800" y="15020572"/>
          <a:ext cx="889000" cy="6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37395</xdr:rowOff>
    </xdr:from>
    <xdr:to>
      <xdr:col>73</xdr:col>
      <xdr:colOff>44450</xdr:colOff>
      <xdr:row>86</xdr:row>
      <xdr:rowOff>138995</xdr:rowOff>
    </xdr:to>
    <xdr:sp macro="" textlink="">
      <xdr:nvSpPr>
        <xdr:cNvPr id="265" name="フローチャート: 判断 264"/>
        <xdr:cNvSpPr/>
      </xdr:nvSpPr>
      <xdr:spPr>
        <a:xfrm>
          <a:off x="152400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149172</xdr:rowOff>
    </xdr:from>
    <xdr:ext cx="762000" cy="259045"/>
    <xdr:sp macro="" textlink="">
      <xdr:nvSpPr>
        <xdr:cNvPr id="266" name="テキスト ボックス 265"/>
        <xdr:cNvSpPr txBox="1"/>
      </xdr:nvSpPr>
      <xdr:spPr>
        <a:xfrm>
          <a:off x="14909800" y="1455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104422</xdr:rowOff>
    </xdr:from>
    <xdr:to>
      <xdr:col>68</xdr:col>
      <xdr:colOff>152400</xdr:colOff>
      <xdr:row>88</xdr:row>
      <xdr:rowOff>26811</xdr:rowOff>
    </xdr:to>
    <xdr:cxnSp macro="">
      <xdr:nvCxnSpPr>
        <xdr:cNvPr id="267" name="直線コネクタ 266"/>
        <xdr:cNvCxnSpPr/>
      </xdr:nvCxnSpPr>
      <xdr:spPr>
        <a:xfrm flipV="1">
          <a:off x="13512800" y="15020572"/>
          <a:ext cx="8890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23989</xdr:rowOff>
    </xdr:from>
    <xdr:to>
      <xdr:col>68</xdr:col>
      <xdr:colOff>203200</xdr:colOff>
      <xdr:row>86</xdr:row>
      <xdr:rowOff>125589</xdr:rowOff>
    </xdr:to>
    <xdr:sp macro="" textlink="">
      <xdr:nvSpPr>
        <xdr:cNvPr id="268" name="フローチャート: 判断 267"/>
        <xdr:cNvSpPr/>
      </xdr:nvSpPr>
      <xdr:spPr>
        <a:xfrm>
          <a:off x="14351000" y="1476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135766</xdr:rowOff>
    </xdr:from>
    <xdr:ext cx="762000" cy="259045"/>
    <xdr:sp macro="" textlink="">
      <xdr:nvSpPr>
        <xdr:cNvPr id="269" name="テキスト ボックス 268"/>
        <xdr:cNvSpPr txBox="1"/>
      </xdr:nvSpPr>
      <xdr:spPr>
        <a:xfrm>
          <a:off x="14020800" y="1453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37395</xdr:rowOff>
    </xdr:from>
    <xdr:to>
      <xdr:col>64</xdr:col>
      <xdr:colOff>152400</xdr:colOff>
      <xdr:row>86</xdr:row>
      <xdr:rowOff>138995</xdr:rowOff>
    </xdr:to>
    <xdr:sp macro="" textlink="">
      <xdr:nvSpPr>
        <xdr:cNvPr id="270" name="フローチャート: 判断 269"/>
        <xdr:cNvSpPr/>
      </xdr:nvSpPr>
      <xdr:spPr>
        <a:xfrm>
          <a:off x="134620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149172</xdr:rowOff>
    </xdr:from>
    <xdr:ext cx="762000" cy="259045"/>
    <xdr:sp macro="" textlink="">
      <xdr:nvSpPr>
        <xdr:cNvPr id="271" name="テキスト ボックス 270"/>
        <xdr:cNvSpPr txBox="1"/>
      </xdr:nvSpPr>
      <xdr:spPr>
        <a:xfrm>
          <a:off x="13131800" y="1455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120650</xdr:rowOff>
    </xdr:from>
    <xdr:to>
      <xdr:col>81</xdr:col>
      <xdr:colOff>95250</xdr:colOff>
      <xdr:row>88</xdr:row>
      <xdr:rowOff>50800</xdr:rowOff>
    </xdr:to>
    <xdr:sp macro="" textlink="">
      <xdr:nvSpPr>
        <xdr:cNvPr id="277" name="楕円 276"/>
        <xdr:cNvSpPr/>
      </xdr:nvSpPr>
      <xdr:spPr>
        <a:xfrm>
          <a:off x="169672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92727</xdr:rowOff>
    </xdr:from>
    <xdr:ext cx="762000" cy="259045"/>
    <xdr:sp macro="" textlink="">
      <xdr:nvSpPr>
        <xdr:cNvPr id="278" name="給与水準   （国との比較）該当値テキスト"/>
        <xdr:cNvSpPr txBox="1"/>
      </xdr:nvSpPr>
      <xdr:spPr>
        <a:xfrm>
          <a:off x="17106900" y="150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160866</xdr:rowOff>
    </xdr:from>
    <xdr:to>
      <xdr:col>77</xdr:col>
      <xdr:colOff>95250</xdr:colOff>
      <xdr:row>88</xdr:row>
      <xdr:rowOff>91016</xdr:rowOff>
    </xdr:to>
    <xdr:sp macro="" textlink="">
      <xdr:nvSpPr>
        <xdr:cNvPr id="279" name="楕円 278"/>
        <xdr:cNvSpPr/>
      </xdr:nvSpPr>
      <xdr:spPr>
        <a:xfrm>
          <a:off x="16129000" y="15077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75793</xdr:rowOff>
    </xdr:from>
    <xdr:ext cx="736600" cy="259045"/>
    <xdr:sp macro="" textlink="">
      <xdr:nvSpPr>
        <xdr:cNvPr id="280" name="テキスト ボックス 279"/>
        <xdr:cNvSpPr txBox="1"/>
      </xdr:nvSpPr>
      <xdr:spPr>
        <a:xfrm>
          <a:off x="15798800" y="151633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120650</xdr:rowOff>
    </xdr:from>
    <xdr:to>
      <xdr:col>73</xdr:col>
      <xdr:colOff>44450</xdr:colOff>
      <xdr:row>88</xdr:row>
      <xdr:rowOff>50800</xdr:rowOff>
    </xdr:to>
    <xdr:sp macro="" textlink="">
      <xdr:nvSpPr>
        <xdr:cNvPr id="281" name="楕円 280"/>
        <xdr:cNvSpPr/>
      </xdr:nvSpPr>
      <xdr:spPr>
        <a:xfrm>
          <a:off x="152400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35577</xdr:rowOff>
    </xdr:from>
    <xdr:ext cx="762000" cy="259045"/>
    <xdr:sp macro="" textlink="">
      <xdr:nvSpPr>
        <xdr:cNvPr id="282" name="テキスト ボックス 281"/>
        <xdr:cNvSpPr txBox="1"/>
      </xdr:nvSpPr>
      <xdr:spPr>
        <a:xfrm>
          <a:off x="14909800" y="151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53622</xdr:rowOff>
    </xdr:from>
    <xdr:to>
      <xdr:col>68</xdr:col>
      <xdr:colOff>203200</xdr:colOff>
      <xdr:row>87</xdr:row>
      <xdr:rowOff>155222</xdr:rowOff>
    </xdr:to>
    <xdr:sp macro="" textlink="">
      <xdr:nvSpPr>
        <xdr:cNvPr id="283" name="楕円 282"/>
        <xdr:cNvSpPr/>
      </xdr:nvSpPr>
      <xdr:spPr>
        <a:xfrm>
          <a:off x="14351000" y="1496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139999</xdr:rowOff>
    </xdr:from>
    <xdr:ext cx="762000" cy="259045"/>
    <xdr:sp macro="" textlink="">
      <xdr:nvSpPr>
        <xdr:cNvPr id="284" name="テキスト ボックス 283"/>
        <xdr:cNvSpPr txBox="1"/>
      </xdr:nvSpPr>
      <xdr:spPr>
        <a:xfrm>
          <a:off x="14020800" y="15056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147461</xdr:rowOff>
    </xdr:from>
    <xdr:to>
      <xdr:col>64</xdr:col>
      <xdr:colOff>152400</xdr:colOff>
      <xdr:row>88</xdr:row>
      <xdr:rowOff>77611</xdr:rowOff>
    </xdr:to>
    <xdr:sp macro="" textlink="">
      <xdr:nvSpPr>
        <xdr:cNvPr id="285" name="楕円 284"/>
        <xdr:cNvSpPr/>
      </xdr:nvSpPr>
      <xdr:spPr>
        <a:xfrm>
          <a:off x="13462000" y="1506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62388</xdr:rowOff>
    </xdr:from>
    <xdr:ext cx="762000" cy="259045"/>
    <xdr:sp macro="" textlink="">
      <xdr:nvSpPr>
        <xdr:cNvPr id="286" name="テキスト ボックス 285"/>
        <xdr:cNvSpPr txBox="1"/>
      </xdr:nvSpPr>
      <xdr:spPr>
        <a:xfrm>
          <a:off x="13131800" y="15149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平成２５年４月１日現在３９２人であった職員数は、事務の統廃合・縮小や新規採用の抑制などにより、令和５年４月１日現在で３７０人まで削減され、類似団体平均を下回っている。</a:t>
          </a:r>
        </a:p>
        <a:p>
          <a:r>
            <a:rPr kumimoji="1" lang="ja-JP" altLang="en-US" sz="1300">
              <a:latin typeface="ＭＳ Ｐゴシック" panose="020B0600070205080204" pitchFamily="50" charset="-128"/>
              <a:ea typeface="ＭＳ Ｐゴシック" panose="020B0600070205080204" pitchFamily="50" charset="-128"/>
            </a:rPr>
            <a:t>　しかしながら、本市を取り巻く財政事情は厳しさを増しているため、今後も引き続き、組織体制の見直し、新規採用の抑制などにより、適正な定員管理に取り組んでいく。</a:t>
          </a:r>
        </a:p>
      </xdr:txBody>
    </xdr:sp>
    <xdr:clientData/>
  </xdr:twoCellAnchor>
  <xdr:oneCellAnchor>
    <xdr:from>
      <xdr:col>61</xdr:col>
      <xdr:colOff>6350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3" name="直線コネクタ 302"/>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4" name="テキスト ボックス 303"/>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5" name="直線コネクタ 304"/>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6" name="テキスト ボックス 305"/>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7" name="直線コネクタ 306"/>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8" name="テキスト ボックス 307"/>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9" name="直線コネクタ 308"/>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0" name="テキスト ボックス 309"/>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1" name="直線コネクタ 310"/>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2" name="テキスト ボックス 311"/>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3" name="直線コネクタ 312"/>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4" name="テキスト ボックス 313"/>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28182</xdr:rowOff>
    </xdr:from>
    <xdr:to>
      <xdr:col>81</xdr:col>
      <xdr:colOff>44450</xdr:colOff>
      <xdr:row>67</xdr:row>
      <xdr:rowOff>61625</xdr:rowOff>
    </xdr:to>
    <xdr:cxnSp macro="">
      <xdr:nvCxnSpPr>
        <xdr:cNvPr id="318" name="直線コネクタ 317"/>
        <xdr:cNvCxnSpPr/>
      </xdr:nvCxnSpPr>
      <xdr:spPr>
        <a:xfrm flipV="1">
          <a:off x="17018000" y="9972282"/>
          <a:ext cx="0" cy="15764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33702</xdr:rowOff>
    </xdr:from>
    <xdr:ext cx="762000" cy="259045"/>
    <xdr:sp macro="" textlink="">
      <xdr:nvSpPr>
        <xdr:cNvPr id="319" name="定員管理の状況最小値テキスト"/>
        <xdr:cNvSpPr txBox="1"/>
      </xdr:nvSpPr>
      <xdr:spPr>
        <a:xfrm>
          <a:off x="17106900" y="11520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61625</xdr:rowOff>
    </xdr:from>
    <xdr:to>
      <xdr:col>81</xdr:col>
      <xdr:colOff>133350</xdr:colOff>
      <xdr:row>67</xdr:row>
      <xdr:rowOff>61625</xdr:rowOff>
    </xdr:to>
    <xdr:cxnSp macro="">
      <xdr:nvCxnSpPr>
        <xdr:cNvPr id="320" name="直線コネクタ 319"/>
        <xdr:cNvCxnSpPr/>
      </xdr:nvCxnSpPr>
      <xdr:spPr>
        <a:xfrm>
          <a:off x="16929100" y="11548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114559</xdr:rowOff>
    </xdr:from>
    <xdr:ext cx="762000" cy="259045"/>
    <xdr:sp macro="" textlink="">
      <xdr:nvSpPr>
        <xdr:cNvPr id="321" name="定員管理の状況最大値テキスト"/>
        <xdr:cNvSpPr txBox="1"/>
      </xdr:nvSpPr>
      <xdr:spPr>
        <a:xfrm>
          <a:off x="17106900" y="9715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28182</xdr:rowOff>
    </xdr:from>
    <xdr:to>
      <xdr:col>81</xdr:col>
      <xdr:colOff>133350</xdr:colOff>
      <xdr:row>58</xdr:row>
      <xdr:rowOff>28182</xdr:rowOff>
    </xdr:to>
    <xdr:cxnSp macro="">
      <xdr:nvCxnSpPr>
        <xdr:cNvPr id="322" name="直線コネクタ 321"/>
        <xdr:cNvCxnSpPr/>
      </xdr:nvCxnSpPr>
      <xdr:spPr>
        <a:xfrm>
          <a:off x="16929100" y="9972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127907</xdr:rowOff>
    </xdr:from>
    <xdr:to>
      <xdr:col>81</xdr:col>
      <xdr:colOff>44450</xdr:colOff>
      <xdr:row>59</xdr:row>
      <xdr:rowOff>139398</xdr:rowOff>
    </xdr:to>
    <xdr:cxnSp macro="">
      <xdr:nvCxnSpPr>
        <xdr:cNvPr id="323" name="直線コネクタ 322"/>
        <xdr:cNvCxnSpPr/>
      </xdr:nvCxnSpPr>
      <xdr:spPr>
        <a:xfrm>
          <a:off x="16179800" y="10243457"/>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106394</xdr:rowOff>
    </xdr:from>
    <xdr:ext cx="762000" cy="259045"/>
    <xdr:sp macro="" textlink="">
      <xdr:nvSpPr>
        <xdr:cNvPr id="324" name="定員管理の状況平均値テキスト"/>
        <xdr:cNvSpPr txBox="1"/>
      </xdr:nvSpPr>
      <xdr:spPr>
        <a:xfrm>
          <a:off x="17106900" y="103933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134317</xdr:rowOff>
    </xdr:from>
    <xdr:to>
      <xdr:col>81</xdr:col>
      <xdr:colOff>95250</xdr:colOff>
      <xdr:row>61</xdr:row>
      <xdr:rowOff>64467</xdr:rowOff>
    </xdr:to>
    <xdr:sp macro="" textlink="">
      <xdr:nvSpPr>
        <xdr:cNvPr id="325" name="フローチャート: 判断 324"/>
        <xdr:cNvSpPr/>
      </xdr:nvSpPr>
      <xdr:spPr>
        <a:xfrm>
          <a:off x="16967200" y="10421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116417</xdr:rowOff>
    </xdr:from>
    <xdr:to>
      <xdr:col>77</xdr:col>
      <xdr:colOff>44450</xdr:colOff>
      <xdr:row>59</xdr:row>
      <xdr:rowOff>127907</xdr:rowOff>
    </xdr:to>
    <xdr:cxnSp macro="">
      <xdr:nvCxnSpPr>
        <xdr:cNvPr id="326" name="直線コネクタ 325"/>
        <xdr:cNvCxnSpPr/>
      </xdr:nvCxnSpPr>
      <xdr:spPr>
        <a:xfrm>
          <a:off x="15290800" y="10231967"/>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123976</xdr:rowOff>
    </xdr:from>
    <xdr:to>
      <xdr:col>77</xdr:col>
      <xdr:colOff>95250</xdr:colOff>
      <xdr:row>61</xdr:row>
      <xdr:rowOff>54126</xdr:rowOff>
    </xdr:to>
    <xdr:sp macro="" textlink="">
      <xdr:nvSpPr>
        <xdr:cNvPr id="327" name="フローチャート: 判断 326"/>
        <xdr:cNvSpPr/>
      </xdr:nvSpPr>
      <xdr:spPr>
        <a:xfrm>
          <a:off x="16129000" y="1041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38903</xdr:rowOff>
    </xdr:from>
    <xdr:ext cx="736600" cy="259045"/>
    <xdr:sp macro="" textlink="">
      <xdr:nvSpPr>
        <xdr:cNvPr id="328" name="テキスト ボックス 327"/>
        <xdr:cNvSpPr txBox="1"/>
      </xdr:nvSpPr>
      <xdr:spPr>
        <a:xfrm>
          <a:off x="15798800" y="10497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101479</xdr:rowOff>
    </xdr:from>
    <xdr:to>
      <xdr:col>72</xdr:col>
      <xdr:colOff>203200</xdr:colOff>
      <xdr:row>59</xdr:row>
      <xdr:rowOff>116417</xdr:rowOff>
    </xdr:to>
    <xdr:cxnSp macro="">
      <xdr:nvCxnSpPr>
        <xdr:cNvPr id="329" name="直線コネクタ 328"/>
        <xdr:cNvCxnSpPr/>
      </xdr:nvCxnSpPr>
      <xdr:spPr>
        <a:xfrm>
          <a:off x="14401800" y="10217029"/>
          <a:ext cx="889000" cy="14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84909</xdr:rowOff>
    </xdr:from>
    <xdr:to>
      <xdr:col>73</xdr:col>
      <xdr:colOff>44450</xdr:colOff>
      <xdr:row>61</xdr:row>
      <xdr:rowOff>15059</xdr:rowOff>
    </xdr:to>
    <xdr:sp macro="" textlink="">
      <xdr:nvSpPr>
        <xdr:cNvPr id="330" name="フローチャート: 判断 329"/>
        <xdr:cNvSpPr/>
      </xdr:nvSpPr>
      <xdr:spPr>
        <a:xfrm>
          <a:off x="15240000" y="1037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171286</xdr:rowOff>
    </xdr:from>
    <xdr:ext cx="762000" cy="259045"/>
    <xdr:sp macro="" textlink="">
      <xdr:nvSpPr>
        <xdr:cNvPr id="331" name="テキスト ボックス 330"/>
        <xdr:cNvSpPr txBox="1"/>
      </xdr:nvSpPr>
      <xdr:spPr>
        <a:xfrm>
          <a:off x="14909800" y="10458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64709</xdr:rowOff>
    </xdr:from>
    <xdr:to>
      <xdr:col>68</xdr:col>
      <xdr:colOff>152400</xdr:colOff>
      <xdr:row>59</xdr:row>
      <xdr:rowOff>101479</xdr:rowOff>
    </xdr:to>
    <xdr:cxnSp macro="">
      <xdr:nvCxnSpPr>
        <xdr:cNvPr id="332" name="直線コネクタ 331"/>
        <xdr:cNvCxnSpPr/>
      </xdr:nvCxnSpPr>
      <xdr:spPr>
        <a:xfrm>
          <a:off x="13512800" y="10180259"/>
          <a:ext cx="889000" cy="36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75716</xdr:rowOff>
    </xdr:from>
    <xdr:to>
      <xdr:col>68</xdr:col>
      <xdr:colOff>203200</xdr:colOff>
      <xdr:row>61</xdr:row>
      <xdr:rowOff>5866</xdr:rowOff>
    </xdr:to>
    <xdr:sp macro="" textlink="">
      <xdr:nvSpPr>
        <xdr:cNvPr id="333" name="フローチャート: 判断 332"/>
        <xdr:cNvSpPr/>
      </xdr:nvSpPr>
      <xdr:spPr>
        <a:xfrm>
          <a:off x="14351000" y="10362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162093</xdr:rowOff>
    </xdr:from>
    <xdr:ext cx="762000" cy="259045"/>
    <xdr:sp macro="" textlink="">
      <xdr:nvSpPr>
        <xdr:cNvPr id="334" name="テキスト ボックス 333"/>
        <xdr:cNvSpPr txBox="1"/>
      </xdr:nvSpPr>
      <xdr:spPr>
        <a:xfrm>
          <a:off x="14020800" y="10449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63077</xdr:rowOff>
    </xdr:from>
    <xdr:to>
      <xdr:col>64</xdr:col>
      <xdr:colOff>152400</xdr:colOff>
      <xdr:row>60</xdr:row>
      <xdr:rowOff>164677</xdr:rowOff>
    </xdr:to>
    <xdr:sp macro="" textlink="">
      <xdr:nvSpPr>
        <xdr:cNvPr id="335" name="フローチャート: 判断 334"/>
        <xdr:cNvSpPr/>
      </xdr:nvSpPr>
      <xdr:spPr>
        <a:xfrm>
          <a:off x="13462000" y="1035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149454</xdr:rowOff>
    </xdr:from>
    <xdr:ext cx="762000" cy="259045"/>
    <xdr:sp macro="" textlink="">
      <xdr:nvSpPr>
        <xdr:cNvPr id="336" name="テキスト ボックス 335"/>
        <xdr:cNvSpPr txBox="1"/>
      </xdr:nvSpPr>
      <xdr:spPr>
        <a:xfrm>
          <a:off x="13131800" y="10436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88598</xdr:rowOff>
    </xdr:from>
    <xdr:to>
      <xdr:col>81</xdr:col>
      <xdr:colOff>95250</xdr:colOff>
      <xdr:row>60</xdr:row>
      <xdr:rowOff>18748</xdr:rowOff>
    </xdr:to>
    <xdr:sp macro="" textlink="">
      <xdr:nvSpPr>
        <xdr:cNvPr id="342" name="楕円 341"/>
        <xdr:cNvSpPr/>
      </xdr:nvSpPr>
      <xdr:spPr>
        <a:xfrm>
          <a:off x="16967200" y="10204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105125</xdr:rowOff>
    </xdr:from>
    <xdr:ext cx="762000" cy="259045"/>
    <xdr:sp macro="" textlink="">
      <xdr:nvSpPr>
        <xdr:cNvPr id="343" name="定員管理の状況該当値テキスト"/>
        <xdr:cNvSpPr txBox="1"/>
      </xdr:nvSpPr>
      <xdr:spPr>
        <a:xfrm>
          <a:off x="17106900" y="10049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77107</xdr:rowOff>
    </xdr:from>
    <xdr:to>
      <xdr:col>77</xdr:col>
      <xdr:colOff>95250</xdr:colOff>
      <xdr:row>60</xdr:row>
      <xdr:rowOff>7257</xdr:rowOff>
    </xdr:to>
    <xdr:sp macro="" textlink="">
      <xdr:nvSpPr>
        <xdr:cNvPr id="344" name="楕円 343"/>
        <xdr:cNvSpPr/>
      </xdr:nvSpPr>
      <xdr:spPr>
        <a:xfrm>
          <a:off x="16129000" y="10192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17434</xdr:rowOff>
    </xdr:from>
    <xdr:ext cx="736600" cy="259045"/>
    <xdr:sp macro="" textlink="">
      <xdr:nvSpPr>
        <xdr:cNvPr id="345" name="テキスト ボックス 344"/>
        <xdr:cNvSpPr txBox="1"/>
      </xdr:nvSpPr>
      <xdr:spPr>
        <a:xfrm>
          <a:off x="15798800" y="9961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65617</xdr:rowOff>
    </xdr:from>
    <xdr:to>
      <xdr:col>73</xdr:col>
      <xdr:colOff>44450</xdr:colOff>
      <xdr:row>59</xdr:row>
      <xdr:rowOff>167217</xdr:rowOff>
    </xdr:to>
    <xdr:sp macro="" textlink="">
      <xdr:nvSpPr>
        <xdr:cNvPr id="346" name="楕円 345"/>
        <xdr:cNvSpPr/>
      </xdr:nvSpPr>
      <xdr:spPr>
        <a:xfrm>
          <a:off x="15240000" y="10181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5944</xdr:rowOff>
    </xdr:from>
    <xdr:ext cx="762000" cy="259045"/>
    <xdr:sp macro="" textlink="">
      <xdr:nvSpPr>
        <xdr:cNvPr id="347" name="テキスト ボックス 346"/>
        <xdr:cNvSpPr txBox="1"/>
      </xdr:nvSpPr>
      <xdr:spPr>
        <a:xfrm>
          <a:off x="14909800" y="9950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50679</xdr:rowOff>
    </xdr:from>
    <xdr:to>
      <xdr:col>68</xdr:col>
      <xdr:colOff>203200</xdr:colOff>
      <xdr:row>59</xdr:row>
      <xdr:rowOff>152279</xdr:rowOff>
    </xdr:to>
    <xdr:sp macro="" textlink="">
      <xdr:nvSpPr>
        <xdr:cNvPr id="348" name="楕円 347"/>
        <xdr:cNvSpPr/>
      </xdr:nvSpPr>
      <xdr:spPr>
        <a:xfrm>
          <a:off x="14351000" y="10166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162456</xdr:rowOff>
    </xdr:from>
    <xdr:ext cx="762000" cy="259045"/>
    <xdr:sp macro="" textlink="">
      <xdr:nvSpPr>
        <xdr:cNvPr id="349" name="テキスト ボックス 348"/>
        <xdr:cNvSpPr txBox="1"/>
      </xdr:nvSpPr>
      <xdr:spPr>
        <a:xfrm>
          <a:off x="14020800" y="9935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13909</xdr:rowOff>
    </xdr:from>
    <xdr:to>
      <xdr:col>64</xdr:col>
      <xdr:colOff>152400</xdr:colOff>
      <xdr:row>59</xdr:row>
      <xdr:rowOff>115509</xdr:rowOff>
    </xdr:to>
    <xdr:sp macro="" textlink="">
      <xdr:nvSpPr>
        <xdr:cNvPr id="350" name="楕円 349"/>
        <xdr:cNvSpPr/>
      </xdr:nvSpPr>
      <xdr:spPr>
        <a:xfrm>
          <a:off x="13462000" y="10129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125686</xdr:rowOff>
    </xdr:from>
    <xdr:ext cx="762000" cy="259045"/>
    <xdr:sp macro="" textlink="">
      <xdr:nvSpPr>
        <xdr:cNvPr id="351" name="テキスト ボックス 350"/>
        <xdr:cNvSpPr txBox="1"/>
      </xdr:nvSpPr>
      <xdr:spPr>
        <a:xfrm>
          <a:off x="13131800" y="9898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新規地方債の発行抑制などにより元利償還金が減、一部事務組合等の起こした地方債への負担金も減少しているため前年度に比べ０．６ポイント改善した。</a:t>
          </a:r>
        </a:p>
        <a:p>
          <a:r>
            <a:rPr kumimoji="1" lang="ja-JP" altLang="en-US" sz="1300">
              <a:latin typeface="ＭＳ Ｐゴシック" panose="020B0600070205080204" pitchFamily="50" charset="-128"/>
              <a:ea typeface="ＭＳ Ｐゴシック" panose="020B0600070205080204" pitchFamily="50" charset="-128"/>
            </a:rPr>
            <a:t>　しかしながら、類似団体平均と比べ大きく上回ることから、今後も新規発行地方債の抑制、積極的な繰上償還の実施を行うことにより、公債費負担の軽減に努める。</a:t>
          </a:r>
        </a:p>
      </xdr:txBody>
    </xdr:sp>
    <xdr:clientData/>
  </xdr:twoCellAnchor>
  <xdr:oneCellAnchor>
    <xdr:from>
      <xdr:col>61</xdr:col>
      <xdr:colOff>6350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8" name="直線コネクタ 367"/>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9" name="テキスト ボックス 368"/>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0" name="直線コネクタ 369"/>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1" name="テキスト ボックス 370"/>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2" name="直線コネクタ 37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3" name="テキスト ボックス 37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4" name="直線コネクタ 373"/>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5" name="テキスト ボックス 374"/>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6" name="直線コネクタ 375"/>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7" name="テキスト ボックス 376"/>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81386</xdr:rowOff>
    </xdr:from>
    <xdr:to>
      <xdr:col>81</xdr:col>
      <xdr:colOff>44450</xdr:colOff>
      <xdr:row>43</xdr:row>
      <xdr:rowOff>163619</xdr:rowOff>
    </xdr:to>
    <xdr:cxnSp macro="">
      <xdr:nvCxnSpPr>
        <xdr:cNvPr id="380" name="直線コネクタ 379"/>
        <xdr:cNvCxnSpPr/>
      </xdr:nvCxnSpPr>
      <xdr:spPr>
        <a:xfrm flipV="1">
          <a:off x="17018000" y="6082136"/>
          <a:ext cx="0" cy="14538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135696</xdr:rowOff>
    </xdr:from>
    <xdr:ext cx="762000" cy="259045"/>
    <xdr:sp macro="" textlink="">
      <xdr:nvSpPr>
        <xdr:cNvPr id="381" name="公債費負担の状況最小値テキスト"/>
        <xdr:cNvSpPr txBox="1"/>
      </xdr:nvSpPr>
      <xdr:spPr>
        <a:xfrm>
          <a:off x="17106900" y="7508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163619</xdr:rowOff>
    </xdr:from>
    <xdr:to>
      <xdr:col>81</xdr:col>
      <xdr:colOff>133350</xdr:colOff>
      <xdr:row>43</xdr:row>
      <xdr:rowOff>163619</xdr:rowOff>
    </xdr:to>
    <xdr:cxnSp macro="">
      <xdr:nvCxnSpPr>
        <xdr:cNvPr id="382" name="直線コネクタ 381"/>
        <xdr:cNvCxnSpPr/>
      </xdr:nvCxnSpPr>
      <xdr:spPr>
        <a:xfrm>
          <a:off x="16929100" y="7535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167763</xdr:rowOff>
    </xdr:from>
    <xdr:ext cx="762000" cy="259045"/>
    <xdr:sp macro="" textlink="">
      <xdr:nvSpPr>
        <xdr:cNvPr id="383" name="公債費負担の状況最大値テキスト"/>
        <xdr:cNvSpPr txBox="1"/>
      </xdr:nvSpPr>
      <xdr:spPr>
        <a:xfrm>
          <a:off x="17106900" y="5825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81386</xdr:rowOff>
    </xdr:from>
    <xdr:to>
      <xdr:col>81</xdr:col>
      <xdr:colOff>133350</xdr:colOff>
      <xdr:row>35</xdr:row>
      <xdr:rowOff>81386</xdr:rowOff>
    </xdr:to>
    <xdr:cxnSp macro="">
      <xdr:nvCxnSpPr>
        <xdr:cNvPr id="384" name="直線コネクタ 383"/>
        <xdr:cNvCxnSpPr/>
      </xdr:nvCxnSpPr>
      <xdr:spPr>
        <a:xfrm>
          <a:off x="16929100" y="6082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106468</xdr:rowOff>
    </xdr:from>
    <xdr:to>
      <xdr:col>81</xdr:col>
      <xdr:colOff>44450</xdr:colOff>
      <xdr:row>37</xdr:row>
      <xdr:rowOff>118533</xdr:rowOff>
    </xdr:to>
    <xdr:cxnSp macro="">
      <xdr:nvCxnSpPr>
        <xdr:cNvPr id="385" name="直線コネクタ 384"/>
        <xdr:cNvCxnSpPr/>
      </xdr:nvCxnSpPr>
      <xdr:spPr>
        <a:xfrm flipV="1">
          <a:off x="16179800" y="6450118"/>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153158</xdr:rowOff>
    </xdr:from>
    <xdr:ext cx="762000" cy="259045"/>
    <xdr:sp macro="" textlink="">
      <xdr:nvSpPr>
        <xdr:cNvPr id="386" name="公債費負担の状況平均値テキスト"/>
        <xdr:cNvSpPr txBox="1"/>
      </xdr:nvSpPr>
      <xdr:spPr>
        <a:xfrm>
          <a:off x="17106900" y="61539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136631</xdr:rowOff>
    </xdr:from>
    <xdr:to>
      <xdr:col>81</xdr:col>
      <xdr:colOff>95250</xdr:colOff>
      <xdr:row>37</xdr:row>
      <xdr:rowOff>66781</xdr:rowOff>
    </xdr:to>
    <xdr:sp macro="" textlink="">
      <xdr:nvSpPr>
        <xdr:cNvPr id="387" name="フローチャート: 判断 386"/>
        <xdr:cNvSpPr/>
      </xdr:nvSpPr>
      <xdr:spPr>
        <a:xfrm>
          <a:off x="16967200" y="6308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118533</xdr:rowOff>
    </xdr:from>
    <xdr:to>
      <xdr:col>77</xdr:col>
      <xdr:colOff>44450</xdr:colOff>
      <xdr:row>37</xdr:row>
      <xdr:rowOff>124566</xdr:rowOff>
    </xdr:to>
    <xdr:cxnSp macro="">
      <xdr:nvCxnSpPr>
        <xdr:cNvPr id="388" name="直線コネクタ 387"/>
        <xdr:cNvCxnSpPr/>
      </xdr:nvCxnSpPr>
      <xdr:spPr>
        <a:xfrm flipV="1">
          <a:off x="15290800" y="6462183"/>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136631</xdr:rowOff>
    </xdr:from>
    <xdr:to>
      <xdr:col>77</xdr:col>
      <xdr:colOff>95250</xdr:colOff>
      <xdr:row>37</xdr:row>
      <xdr:rowOff>66781</xdr:rowOff>
    </xdr:to>
    <xdr:sp macro="" textlink="">
      <xdr:nvSpPr>
        <xdr:cNvPr id="389" name="フローチャート: 判断 388"/>
        <xdr:cNvSpPr/>
      </xdr:nvSpPr>
      <xdr:spPr>
        <a:xfrm>
          <a:off x="16129000" y="6308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76958</xdr:rowOff>
    </xdr:from>
    <xdr:ext cx="736600" cy="259045"/>
    <xdr:sp macro="" textlink="">
      <xdr:nvSpPr>
        <xdr:cNvPr id="390" name="テキスト ボックス 389"/>
        <xdr:cNvSpPr txBox="1"/>
      </xdr:nvSpPr>
      <xdr:spPr>
        <a:xfrm>
          <a:off x="15798800" y="60777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124566</xdr:rowOff>
    </xdr:from>
    <xdr:to>
      <xdr:col>72</xdr:col>
      <xdr:colOff>203200</xdr:colOff>
      <xdr:row>37</xdr:row>
      <xdr:rowOff>134620</xdr:rowOff>
    </xdr:to>
    <xdr:cxnSp macro="">
      <xdr:nvCxnSpPr>
        <xdr:cNvPr id="391" name="直線コネクタ 390"/>
        <xdr:cNvCxnSpPr/>
      </xdr:nvCxnSpPr>
      <xdr:spPr>
        <a:xfrm flipV="1">
          <a:off x="14401800" y="6468216"/>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142663</xdr:rowOff>
    </xdr:from>
    <xdr:to>
      <xdr:col>73</xdr:col>
      <xdr:colOff>44450</xdr:colOff>
      <xdr:row>37</xdr:row>
      <xdr:rowOff>72813</xdr:rowOff>
    </xdr:to>
    <xdr:sp macro="" textlink="">
      <xdr:nvSpPr>
        <xdr:cNvPr id="392" name="フローチャート: 判断 391"/>
        <xdr:cNvSpPr/>
      </xdr:nvSpPr>
      <xdr:spPr>
        <a:xfrm>
          <a:off x="15240000" y="631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82990</xdr:rowOff>
    </xdr:from>
    <xdr:ext cx="762000" cy="259045"/>
    <xdr:sp macro="" textlink="">
      <xdr:nvSpPr>
        <xdr:cNvPr id="393" name="テキスト ボックス 392"/>
        <xdr:cNvSpPr txBox="1"/>
      </xdr:nvSpPr>
      <xdr:spPr>
        <a:xfrm>
          <a:off x="14909800" y="6083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134620</xdr:rowOff>
    </xdr:from>
    <xdr:to>
      <xdr:col>68</xdr:col>
      <xdr:colOff>152400</xdr:colOff>
      <xdr:row>37</xdr:row>
      <xdr:rowOff>140653</xdr:rowOff>
    </xdr:to>
    <xdr:cxnSp macro="">
      <xdr:nvCxnSpPr>
        <xdr:cNvPr id="394" name="直線コネクタ 393"/>
        <xdr:cNvCxnSpPr/>
      </xdr:nvCxnSpPr>
      <xdr:spPr>
        <a:xfrm flipV="1">
          <a:off x="13512800" y="6478270"/>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148696</xdr:rowOff>
    </xdr:from>
    <xdr:to>
      <xdr:col>68</xdr:col>
      <xdr:colOff>203200</xdr:colOff>
      <xdr:row>37</xdr:row>
      <xdr:rowOff>78846</xdr:rowOff>
    </xdr:to>
    <xdr:sp macro="" textlink="">
      <xdr:nvSpPr>
        <xdr:cNvPr id="395" name="フローチャート: 判断 394"/>
        <xdr:cNvSpPr/>
      </xdr:nvSpPr>
      <xdr:spPr>
        <a:xfrm>
          <a:off x="14351000" y="632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89023</xdr:rowOff>
    </xdr:from>
    <xdr:ext cx="762000" cy="259045"/>
    <xdr:sp macro="" textlink="">
      <xdr:nvSpPr>
        <xdr:cNvPr id="396" name="テキスト ボックス 395"/>
        <xdr:cNvSpPr txBox="1"/>
      </xdr:nvSpPr>
      <xdr:spPr>
        <a:xfrm>
          <a:off x="14020800" y="6089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150707</xdr:rowOff>
    </xdr:from>
    <xdr:to>
      <xdr:col>64</xdr:col>
      <xdr:colOff>152400</xdr:colOff>
      <xdr:row>37</xdr:row>
      <xdr:rowOff>80857</xdr:rowOff>
    </xdr:to>
    <xdr:sp macro="" textlink="">
      <xdr:nvSpPr>
        <xdr:cNvPr id="397" name="フローチャート: 判断 396"/>
        <xdr:cNvSpPr/>
      </xdr:nvSpPr>
      <xdr:spPr>
        <a:xfrm>
          <a:off x="134620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91034</xdr:rowOff>
    </xdr:from>
    <xdr:ext cx="762000" cy="259045"/>
    <xdr:sp macro="" textlink="">
      <xdr:nvSpPr>
        <xdr:cNvPr id="398" name="テキスト ボックス 397"/>
        <xdr:cNvSpPr txBox="1"/>
      </xdr:nvSpPr>
      <xdr:spPr>
        <a:xfrm>
          <a:off x="13131800" y="6091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55668</xdr:rowOff>
    </xdr:from>
    <xdr:to>
      <xdr:col>81</xdr:col>
      <xdr:colOff>95250</xdr:colOff>
      <xdr:row>37</xdr:row>
      <xdr:rowOff>157268</xdr:rowOff>
    </xdr:to>
    <xdr:sp macro="" textlink="">
      <xdr:nvSpPr>
        <xdr:cNvPr id="404" name="楕円 403"/>
        <xdr:cNvSpPr/>
      </xdr:nvSpPr>
      <xdr:spPr>
        <a:xfrm>
          <a:off x="16967200" y="6399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27745</xdr:rowOff>
    </xdr:from>
    <xdr:ext cx="762000" cy="259045"/>
    <xdr:sp macro="" textlink="">
      <xdr:nvSpPr>
        <xdr:cNvPr id="405" name="公債費負担の状況該当値テキスト"/>
        <xdr:cNvSpPr txBox="1"/>
      </xdr:nvSpPr>
      <xdr:spPr>
        <a:xfrm>
          <a:off x="17106900" y="6371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67733</xdr:rowOff>
    </xdr:from>
    <xdr:to>
      <xdr:col>77</xdr:col>
      <xdr:colOff>95250</xdr:colOff>
      <xdr:row>37</xdr:row>
      <xdr:rowOff>169334</xdr:rowOff>
    </xdr:to>
    <xdr:sp macro="" textlink="">
      <xdr:nvSpPr>
        <xdr:cNvPr id="406" name="楕円 405"/>
        <xdr:cNvSpPr/>
      </xdr:nvSpPr>
      <xdr:spPr>
        <a:xfrm>
          <a:off x="16129000" y="641138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154110</xdr:rowOff>
    </xdr:from>
    <xdr:ext cx="736600" cy="259045"/>
    <xdr:sp macro="" textlink="">
      <xdr:nvSpPr>
        <xdr:cNvPr id="407" name="テキスト ボックス 406"/>
        <xdr:cNvSpPr txBox="1"/>
      </xdr:nvSpPr>
      <xdr:spPr>
        <a:xfrm>
          <a:off x="15798800" y="64977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73766</xdr:rowOff>
    </xdr:from>
    <xdr:to>
      <xdr:col>73</xdr:col>
      <xdr:colOff>44450</xdr:colOff>
      <xdr:row>38</xdr:row>
      <xdr:rowOff>3916</xdr:rowOff>
    </xdr:to>
    <xdr:sp macro="" textlink="">
      <xdr:nvSpPr>
        <xdr:cNvPr id="408" name="楕円 407"/>
        <xdr:cNvSpPr/>
      </xdr:nvSpPr>
      <xdr:spPr>
        <a:xfrm>
          <a:off x="15240000" y="6417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160143</xdr:rowOff>
    </xdr:from>
    <xdr:ext cx="762000" cy="259045"/>
    <xdr:sp macro="" textlink="">
      <xdr:nvSpPr>
        <xdr:cNvPr id="409" name="テキスト ボックス 408"/>
        <xdr:cNvSpPr txBox="1"/>
      </xdr:nvSpPr>
      <xdr:spPr>
        <a:xfrm>
          <a:off x="14909800" y="6503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83820</xdr:rowOff>
    </xdr:from>
    <xdr:to>
      <xdr:col>68</xdr:col>
      <xdr:colOff>203200</xdr:colOff>
      <xdr:row>38</xdr:row>
      <xdr:rowOff>13970</xdr:rowOff>
    </xdr:to>
    <xdr:sp macro="" textlink="">
      <xdr:nvSpPr>
        <xdr:cNvPr id="410" name="楕円 409"/>
        <xdr:cNvSpPr/>
      </xdr:nvSpPr>
      <xdr:spPr>
        <a:xfrm>
          <a:off x="14351000" y="642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170197</xdr:rowOff>
    </xdr:from>
    <xdr:ext cx="762000" cy="259045"/>
    <xdr:sp macro="" textlink="">
      <xdr:nvSpPr>
        <xdr:cNvPr id="411" name="テキスト ボックス 410"/>
        <xdr:cNvSpPr txBox="1"/>
      </xdr:nvSpPr>
      <xdr:spPr>
        <a:xfrm>
          <a:off x="14020800" y="6513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89853</xdr:rowOff>
    </xdr:from>
    <xdr:to>
      <xdr:col>64</xdr:col>
      <xdr:colOff>152400</xdr:colOff>
      <xdr:row>38</xdr:row>
      <xdr:rowOff>20003</xdr:rowOff>
    </xdr:to>
    <xdr:sp macro="" textlink="">
      <xdr:nvSpPr>
        <xdr:cNvPr id="412" name="楕円 411"/>
        <xdr:cNvSpPr/>
      </xdr:nvSpPr>
      <xdr:spPr>
        <a:xfrm>
          <a:off x="13462000" y="6433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4780</xdr:rowOff>
    </xdr:from>
    <xdr:ext cx="762000" cy="259045"/>
    <xdr:sp macro="" textlink="">
      <xdr:nvSpPr>
        <xdr:cNvPr id="413" name="テキスト ボックス 412"/>
        <xdr:cNvSpPr txBox="1"/>
      </xdr:nvSpPr>
      <xdr:spPr>
        <a:xfrm>
          <a:off x="13131800" y="6519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地方債残高の減に加え、淡路広域水道企業団の負担等見込額の減などにより前年度に比べ０．５ポイント改善した。</a:t>
          </a:r>
        </a:p>
        <a:p>
          <a:r>
            <a:rPr kumimoji="1" lang="ja-JP" altLang="en-US" sz="1300">
              <a:latin typeface="ＭＳ Ｐゴシック" panose="020B0600070205080204" pitchFamily="50" charset="-128"/>
              <a:ea typeface="ＭＳ Ｐゴシック" panose="020B0600070205080204" pitchFamily="50" charset="-128"/>
            </a:rPr>
            <a:t>　今後も地方債の新規発行抑制や繰上償還、事業実施の適正化などを図り、行財政の健全化に努める。</a:t>
          </a: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6350</xdr:rowOff>
    </xdr:from>
    <xdr:to>
      <xdr:col>85</xdr:col>
      <xdr:colOff>95250</xdr:colOff>
      <xdr:row>22</xdr:row>
      <xdr:rowOff>6350</xdr:rowOff>
    </xdr:to>
    <xdr:cxnSp macro="">
      <xdr:nvCxnSpPr>
        <xdr:cNvPr id="430" name="直線コネクタ 429"/>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35577</xdr:rowOff>
    </xdr:from>
    <xdr:ext cx="762000" cy="259045"/>
    <xdr:sp macro="" textlink="">
      <xdr:nvSpPr>
        <xdr:cNvPr id="431" name="テキスト ボックス 430"/>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0</xdr:rowOff>
    </xdr:from>
    <xdr:to>
      <xdr:col>85</xdr:col>
      <xdr:colOff>95250</xdr:colOff>
      <xdr:row>15</xdr:row>
      <xdr:rowOff>0</xdr:rowOff>
    </xdr:to>
    <xdr:cxnSp macro="">
      <xdr:nvCxnSpPr>
        <xdr:cNvPr id="434" name="直線コネクタ 433"/>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29227</xdr:rowOff>
    </xdr:from>
    <xdr:ext cx="762000" cy="259045"/>
    <xdr:sp macro="" textlink="">
      <xdr:nvSpPr>
        <xdr:cNvPr id="435" name="テキスト ボックス 434"/>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15</xdr:row>
      <xdr:rowOff>0</xdr:rowOff>
    </xdr:from>
    <xdr:to>
      <xdr:col>81</xdr:col>
      <xdr:colOff>44450</xdr:colOff>
      <xdr:row>22</xdr:row>
      <xdr:rowOff>131223</xdr:rowOff>
    </xdr:to>
    <xdr:cxnSp macro="">
      <xdr:nvCxnSpPr>
        <xdr:cNvPr id="438" name="直線コネクタ 437"/>
        <xdr:cNvCxnSpPr/>
      </xdr:nvCxnSpPr>
      <xdr:spPr>
        <a:xfrm flipV="1">
          <a:off x="17018000" y="2571750"/>
          <a:ext cx="0" cy="13313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103300</xdr:rowOff>
    </xdr:from>
    <xdr:ext cx="762000" cy="259045"/>
    <xdr:sp macro="" textlink="">
      <xdr:nvSpPr>
        <xdr:cNvPr id="439" name="将来負担の状況最小値テキスト"/>
        <xdr:cNvSpPr txBox="1"/>
      </xdr:nvSpPr>
      <xdr:spPr>
        <a:xfrm>
          <a:off x="17106900" y="3875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131223</xdr:rowOff>
    </xdr:from>
    <xdr:to>
      <xdr:col>81</xdr:col>
      <xdr:colOff>133350</xdr:colOff>
      <xdr:row>22</xdr:row>
      <xdr:rowOff>131223</xdr:rowOff>
    </xdr:to>
    <xdr:cxnSp macro="">
      <xdr:nvCxnSpPr>
        <xdr:cNvPr id="440" name="直線コネクタ 439"/>
        <xdr:cNvCxnSpPr/>
      </xdr:nvCxnSpPr>
      <xdr:spPr>
        <a:xfrm>
          <a:off x="16929100" y="3903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86377</xdr:rowOff>
    </xdr:from>
    <xdr:ext cx="762000" cy="259045"/>
    <xdr:sp macro="" textlink="">
      <xdr:nvSpPr>
        <xdr:cNvPr id="441" name="将来負担の状況最大値テキスト"/>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15</xdr:row>
      <xdr:rowOff>0</xdr:rowOff>
    </xdr:from>
    <xdr:to>
      <xdr:col>81</xdr:col>
      <xdr:colOff>133350</xdr:colOff>
      <xdr:row>15</xdr:row>
      <xdr:rowOff>0</xdr:rowOff>
    </xdr:to>
    <xdr:cxnSp macro="">
      <xdr:nvCxnSpPr>
        <xdr:cNvPr id="442" name="直線コネクタ 441"/>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100616</xdr:rowOff>
    </xdr:from>
    <xdr:to>
      <xdr:col>81</xdr:col>
      <xdr:colOff>44450</xdr:colOff>
      <xdr:row>16</xdr:row>
      <xdr:rowOff>103632</xdr:rowOff>
    </xdr:to>
    <xdr:cxnSp macro="">
      <xdr:nvCxnSpPr>
        <xdr:cNvPr id="443" name="直線コネクタ 442"/>
        <xdr:cNvCxnSpPr/>
      </xdr:nvCxnSpPr>
      <xdr:spPr>
        <a:xfrm flipV="1">
          <a:off x="16179800" y="2843816"/>
          <a:ext cx="838200" cy="3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60437</xdr:rowOff>
    </xdr:from>
    <xdr:ext cx="762000" cy="259045"/>
    <xdr:sp macro="" textlink="">
      <xdr:nvSpPr>
        <xdr:cNvPr id="444" name="将来負担の状況平均値テキスト"/>
        <xdr:cNvSpPr txBox="1"/>
      </xdr:nvSpPr>
      <xdr:spPr>
        <a:xfrm>
          <a:off x="17106900" y="24607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43910</xdr:rowOff>
    </xdr:from>
    <xdr:to>
      <xdr:col>81</xdr:col>
      <xdr:colOff>95250</xdr:colOff>
      <xdr:row>15</xdr:row>
      <xdr:rowOff>145510</xdr:rowOff>
    </xdr:to>
    <xdr:sp macro="" textlink="">
      <xdr:nvSpPr>
        <xdr:cNvPr id="445" name="フローチャート: 判断 444"/>
        <xdr:cNvSpPr/>
      </xdr:nvSpPr>
      <xdr:spPr>
        <a:xfrm>
          <a:off x="16967200" y="2615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103632</xdr:rowOff>
    </xdr:from>
    <xdr:to>
      <xdr:col>77</xdr:col>
      <xdr:colOff>44450</xdr:colOff>
      <xdr:row>17</xdr:row>
      <xdr:rowOff>35941</xdr:rowOff>
    </xdr:to>
    <xdr:cxnSp macro="">
      <xdr:nvCxnSpPr>
        <xdr:cNvPr id="446" name="直線コネクタ 445"/>
        <xdr:cNvCxnSpPr/>
      </xdr:nvCxnSpPr>
      <xdr:spPr>
        <a:xfrm flipV="1">
          <a:off x="15290800" y="2846832"/>
          <a:ext cx="889000" cy="103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101219</xdr:rowOff>
    </xdr:from>
    <xdr:to>
      <xdr:col>77</xdr:col>
      <xdr:colOff>95250</xdr:colOff>
      <xdr:row>16</xdr:row>
      <xdr:rowOff>31369</xdr:rowOff>
    </xdr:to>
    <xdr:sp macro="" textlink="">
      <xdr:nvSpPr>
        <xdr:cNvPr id="447" name="フローチャート: 判断 446"/>
        <xdr:cNvSpPr/>
      </xdr:nvSpPr>
      <xdr:spPr>
        <a:xfrm>
          <a:off x="16129000" y="2672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41546</xdr:rowOff>
    </xdr:from>
    <xdr:ext cx="736600" cy="259045"/>
    <xdr:sp macro="" textlink="">
      <xdr:nvSpPr>
        <xdr:cNvPr id="448" name="テキスト ボックス 447"/>
        <xdr:cNvSpPr txBox="1"/>
      </xdr:nvSpPr>
      <xdr:spPr>
        <a:xfrm>
          <a:off x="15798800" y="24418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35941</xdr:rowOff>
    </xdr:from>
    <xdr:to>
      <xdr:col>72</xdr:col>
      <xdr:colOff>203200</xdr:colOff>
      <xdr:row>18</xdr:row>
      <xdr:rowOff>64167</xdr:rowOff>
    </xdr:to>
    <xdr:cxnSp macro="">
      <xdr:nvCxnSpPr>
        <xdr:cNvPr id="449" name="直線コネクタ 448"/>
        <xdr:cNvCxnSpPr/>
      </xdr:nvCxnSpPr>
      <xdr:spPr>
        <a:xfrm flipV="1">
          <a:off x="14401800" y="2950591"/>
          <a:ext cx="889000" cy="199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28099</xdr:rowOff>
    </xdr:from>
    <xdr:to>
      <xdr:col>73</xdr:col>
      <xdr:colOff>44450</xdr:colOff>
      <xdr:row>16</xdr:row>
      <xdr:rowOff>129699</xdr:rowOff>
    </xdr:to>
    <xdr:sp macro="" textlink="">
      <xdr:nvSpPr>
        <xdr:cNvPr id="450" name="フローチャート: 判断 449"/>
        <xdr:cNvSpPr/>
      </xdr:nvSpPr>
      <xdr:spPr>
        <a:xfrm>
          <a:off x="15240000" y="2771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139876</xdr:rowOff>
    </xdr:from>
    <xdr:ext cx="762000" cy="259045"/>
    <xdr:sp macro="" textlink="">
      <xdr:nvSpPr>
        <xdr:cNvPr id="451" name="テキスト ボックス 450"/>
        <xdr:cNvSpPr txBox="1"/>
      </xdr:nvSpPr>
      <xdr:spPr>
        <a:xfrm>
          <a:off x="14909800" y="2540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18</xdr:row>
      <xdr:rowOff>64167</xdr:rowOff>
    </xdr:from>
    <xdr:to>
      <xdr:col>68</xdr:col>
      <xdr:colOff>152400</xdr:colOff>
      <xdr:row>19</xdr:row>
      <xdr:rowOff>18796</xdr:rowOff>
    </xdr:to>
    <xdr:cxnSp macro="">
      <xdr:nvCxnSpPr>
        <xdr:cNvPr id="452" name="直線コネクタ 451"/>
        <xdr:cNvCxnSpPr/>
      </xdr:nvCxnSpPr>
      <xdr:spPr>
        <a:xfrm flipV="1">
          <a:off x="13512800" y="3150267"/>
          <a:ext cx="889000" cy="126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73946</xdr:rowOff>
    </xdr:from>
    <xdr:to>
      <xdr:col>68</xdr:col>
      <xdr:colOff>203200</xdr:colOff>
      <xdr:row>17</xdr:row>
      <xdr:rowOff>4096</xdr:rowOff>
    </xdr:to>
    <xdr:sp macro="" textlink="">
      <xdr:nvSpPr>
        <xdr:cNvPr id="453" name="フローチャート: 判断 452"/>
        <xdr:cNvSpPr/>
      </xdr:nvSpPr>
      <xdr:spPr>
        <a:xfrm>
          <a:off x="14351000" y="281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14273</xdr:rowOff>
    </xdr:from>
    <xdr:ext cx="762000" cy="259045"/>
    <xdr:sp macro="" textlink="">
      <xdr:nvSpPr>
        <xdr:cNvPr id="454" name="テキスト ボックス 453"/>
        <xdr:cNvSpPr txBox="1"/>
      </xdr:nvSpPr>
      <xdr:spPr>
        <a:xfrm>
          <a:off x="14020800" y="2586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67310</xdr:rowOff>
    </xdr:from>
    <xdr:to>
      <xdr:col>64</xdr:col>
      <xdr:colOff>152400</xdr:colOff>
      <xdr:row>16</xdr:row>
      <xdr:rowOff>168910</xdr:rowOff>
    </xdr:to>
    <xdr:sp macro="" textlink="">
      <xdr:nvSpPr>
        <xdr:cNvPr id="455" name="フローチャート: 判断 454"/>
        <xdr:cNvSpPr/>
      </xdr:nvSpPr>
      <xdr:spPr>
        <a:xfrm>
          <a:off x="13462000" y="281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7637</xdr:rowOff>
    </xdr:from>
    <xdr:ext cx="762000" cy="259045"/>
    <xdr:sp macro="" textlink="">
      <xdr:nvSpPr>
        <xdr:cNvPr id="456" name="テキスト ボックス 455"/>
        <xdr:cNvSpPr txBox="1"/>
      </xdr:nvSpPr>
      <xdr:spPr>
        <a:xfrm>
          <a:off x="13131800" y="257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49816</xdr:rowOff>
    </xdr:from>
    <xdr:to>
      <xdr:col>81</xdr:col>
      <xdr:colOff>95250</xdr:colOff>
      <xdr:row>16</xdr:row>
      <xdr:rowOff>151416</xdr:rowOff>
    </xdr:to>
    <xdr:sp macro="" textlink="">
      <xdr:nvSpPr>
        <xdr:cNvPr id="462" name="楕円 461"/>
        <xdr:cNvSpPr/>
      </xdr:nvSpPr>
      <xdr:spPr>
        <a:xfrm>
          <a:off x="16967200" y="2793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21893</xdr:rowOff>
    </xdr:from>
    <xdr:ext cx="762000" cy="259045"/>
    <xdr:sp macro="" textlink="">
      <xdr:nvSpPr>
        <xdr:cNvPr id="463" name="将来負担の状況該当値テキスト"/>
        <xdr:cNvSpPr txBox="1"/>
      </xdr:nvSpPr>
      <xdr:spPr>
        <a:xfrm>
          <a:off x="17106900" y="2765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52832</xdr:rowOff>
    </xdr:from>
    <xdr:to>
      <xdr:col>77</xdr:col>
      <xdr:colOff>95250</xdr:colOff>
      <xdr:row>16</xdr:row>
      <xdr:rowOff>154432</xdr:rowOff>
    </xdr:to>
    <xdr:sp macro="" textlink="">
      <xdr:nvSpPr>
        <xdr:cNvPr id="464" name="楕円 463"/>
        <xdr:cNvSpPr/>
      </xdr:nvSpPr>
      <xdr:spPr>
        <a:xfrm>
          <a:off x="16129000" y="2796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139209</xdr:rowOff>
    </xdr:from>
    <xdr:ext cx="736600" cy="259045"/>
    <xdr:sp macro="" textlink="">
      <xdr:nvSpPr>
        <xdr:cNvPr id="465" name="テキスト ボックス 464"/>
        <xdr:cNvSpPr txBox="1"/>
      </xdr:nvSpPr>
      <xdr:spPr>
        <a:xfrm>
          <a:off x="15798800" y="28824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156591</xdr:rowOff>
    </xdr:from>
    <xdr:to>
      <xdr:col>73</xdr:col>
      <xdr:colOff>44450</xdr:colOff>
      <xdr:row>17</xdr:row>
      <xdr:rowOff>86741</xdr:rowOff>
    </xdr:to>
    <xdr:sp macro="" textlink="">
      <xdr:nvSpPr>
        <xdr:cNvPr id="466" name="楕円 465"/>
        <xdr:cNvSpPr/>
      </xdr:nvSpPr>
      <xdr:spPr>
        <a:xfrm>
          <a:off x="15240000" y="2899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71518</xdr:rowOff>
    </xdr:from>
    <xdr:ext cx="762000" cy="259045"/>
    <xdr:sp macro="" textlink="">
      <xdr:nvSpPr>
        <xdr:cNvPr id="467" name="テキスト ボックス 466"/>
        <xdr:cNvSpPr txBox="1"/>
      </xdr:nvSpPr>
      <xdr:spPr>
        <a:xfrm>
          <a:off x="14909800" y="2986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13367</xdr:rowOff>
    </xdr:from>
    <xdr:to>
      <xdr:col>68</xdr:col>
      <xdr:colOff>203200</xdr:colOff>
      <xdr:row>18</xdr:row>
      <xdr:rowOff>114967</xdr:rowOff>
    </xdr:to>
    <xdr:sp macro="" textlink="">
      <xdr:nvSpPr>
        <xdr:cNvPr id="468" name="楕円 467"/>
        <xdr:cNvSpPr/>
      </xdr:nvSpPr>
      <xdr:spPr>
        <a:xfrm>
          <a:off x="14351000" y="3099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99744</xdr:rowOff>
    </xdr:from>
    <xdr:ext cx="762000" cy="259045"/>
    <xdr:sp macro="" textlink="">
      <xdr:nvSpPr>
        <xdr:cNvPr id="469" name="テキスト ボックス 468"/>
        <xdr:cNvSpPr txBox="1"/>
      </xdr:nvSpPr>
      <xdr:spPr>
        <a:xfrm>
          <a:off x="14020800" y="3185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139446</xdr:rowOff>
    </xdr:from>
    <xdr:to>
      <xdr:col>64</xdr:col>
      <xdr:colOff>152400</xdr:colOff>
      <xdr:row>19</xdr:row>
      <xdr:rowOff>69596</xdr:rowOff>
    </xdr:to>
    <xdr:sp macro="" textlink="">
      <xdr:nvSpPr>
        <xdr:cNvPr id="470" name="楕円 469"/>
        <xdr:cNvSpPr/>
      </xdr:nvSpPr>
      <xdr:spPr>
        <a:xfrm>
          <a:off x="13462000" y="3225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54373</xdr:rowOff>
    </xdr:from>
    <xdr:ext cx="762000" cy="259045"/>
    <xdr:sp macro="" textlink="">
      <xdr:nvSpPr>
        <xdr:cNvPr id="471" name="テキスト ボックス 470"/>
        <xdr:cNvSpPr txBox="1"/>
      </xdr:nvSpPr>
      <xdr:spPr>
        <a:xfrm>
          <a:off x="13131800" y="3311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兵庫県洲本市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41,826
41,432
182.38
27,736,676
26,947,278
722,566
13,056,257
27,753,268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13.4
45.1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人件費に係る経常収支比率は、会計年度任用職員の報酬増などにより、前年度と比べ１．８ポイント悪化した。</a:t>
          </a:r>
        </a:p>
        <a:p>
          <a:r>
            <a:rPr kumimoji="1" lang="ja-JP" altLang="en-US" sz="1300">
              <a:latin typeface="ＭＳ Ｐゴシック" panose="020B0600070205080204" pitchFamily="50" charset="-128"/>
              <a:ea typeface="ＭＳ Ｐゴシック" panose="020B0600070205080204" pitchFamily="50" charset="-128"/>
            </a:rPr>
            <a:t>　今後もより一層の効率的・効果的な人員配置、給与構造の見直し等を進め、人件費の削減に努める。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31750</xdr:rowOff>
    </xdr:from>
    <xdr:to>
      <xdr:col>24</xdr:col>
      <xdr:colOff>25400</xdr:colOff>
      <xdr:row>41</xdr:row>
      <xdr:rowOff>16510</xdr:rowOff>
    </xdr:to>
    <xdr:cxnSp macro="">
      <xdr:nvCxnSpPr>
        <xdr:cNvPr id="61" name="直線コネクタ 60"/>
        <xdr:cNvCxnSpPr/>
      </xdr:nvCxnSpPr>
      <xdr:spPr>
        <a:xfrm flipV="1">
          <a:off x="4826000" y="568960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160037</xdr:rowOff>
    </xdr:from>
    <xdr:ext cx="762000" cy="259045"/>
    <xdr:sp macro="" textlink="">
      <xdr:nvSpPr>
        <xdr:cNvPr id="62" name="人件費最小値テキスト"/>
        <xdr:cNvSpPr txBox="1"/>
      </xdr:nvSpPr>
      <xdr:spPr>
        <a:xfrm>
          <a:off x="4914900" y="7018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16510</xdr:rowOff>
    </xdr:from>
    <xdr:to>
      <xdr:col>24</xdr:col>
      <xdr:colOff>114300</xdr:colOff>
      <xdr:row>41</xdr:row>
      <xdr:rowOff>16510</xdr:rowOff>
    </xdr:to>
    <xdr:cxnSp macro="">
      <xdr:nvCxnSpPr>
        <xdr:cNvPr id="63" name="直線コネクタ 62"/>
        <xdr:cNvCxnSpPr/>
      </xdr:nvCxnSpPr>
      <xdr:spPr>
        <a:xfrm>
          <a:off x="4737100" y="704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118127</xdr:rowOff>
    </xdr:from>
    <xdr:ext cx="762000" cy="259045"/>
    <xdr:sp macro="" textlink="">
      <xdr:nvSpPr>
        <xdr:cNvPr id="64" name="人件費最大値テキスト"/>
        <xdr:cNvSpPr txBox="1"/>
      </xdr:nvSpPr>
      <xdr:spPr>
        <a:xfrm>
          <a:off x="491490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31750</xdr:rowOff>
    </xdr:from>
    <xdr:to>
      <xdr:col>24</xdr:col>
      <xdr:colOff>114300</xdr:colOff>
      <xdr:row>33</xdr:row>
      <xdr:rowOff>31750</xdr:rowOff>
    </xdr:to>
    <xdr:cxnSp macro="">
      <xdr:nvCxnSpPr>
        <xdr:cNvPr id="65" name="直線コネクタ 64"/>
        <xdr:cNvCxnSpPr/>
      </xdr:nvCxnSpPr>
      <xdr:spPr>
        <a:xfrm>
          <a:off x="4737100" y="568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104140</xdr:rowOff>
    </xdr:from>
    <xdr:to>
      <xdr:col>24</xdr:col>
      <xdr:colOff>25400</xdr:colOff>
      <xdr:row>37</xdr:row>
      <xdr:rowOff>69850</xdr:rowOff>
    </xdr:to>
    <xdr:cxnSp macro="">
      <xdr:nvCxnSpPr>
        <xdr:cNvPr id="66" name="直線コネクタ 65"/>
        <xdr:cNvCxnSpPr/>
      </xdr:nvCxnSpPr>
      <xdr:spPr>
        <a:xfrm>
          <a:off x="3987800" y="6276340"/>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35577</xdr:rowOff>
    </xdr:from>
    <xdr:ext cx="762000" cy="259045"/>
    <xdr:sp macro="" textlink="">
      <xdr:nvSpPr>
        <xdr:cNvPr id="67" name="人件費平均値テキスト"/>
        <xdr:cNvSpPr txBox="1"/>
      </xdr:nvSpPr>
      <xdr:spPr>
        <a:xfrm>
          <a:off x="4914900" y="6207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19050</xdr:rowOff>
    </xdr:from>
    <xdr:to>
      <xdr:col>24</xdr:col>
      <xdr:colOff>76200</xdr:colOff>
      <xdr:row>37</xdr:row>
      <xdr:rowOff>120650</xdr:rowOff>
    </xdr:to>
    <xdr:sp macro="" textlink="">
      <xdr:nvSpPr>
        <xdr:cNvPr id="68" name="フローチャート: 判断 67"/>
        <xdr:cNvSpPr/>
      </xdr:nvSpPr>
      <xdr:spPr>
        <a:xfrm>
          <a:off x="47752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104140</xdr:rowOff>
    </xdr:from>
    <xdr:to>
      <xdr:col>19</xdr:col>
      <xdr:colOff>187325</xdr:colOff>
      <xdr:row>37</xdr:row>
      <xdr:rowOff>130810</xdr:rowOff>
    </xdr:to>
    <xdr:cxnSp macro="">
      <xdr:nvCxnSpPr>
        <xdr:cNvPr id="69" name="直線コネクタ 68"/>
        <xdr:cNvCxnSpPr/>
      </xdr:nvCxnSpPr>
      <xdr:spPr>
        <a:xfrm flipV="1">
          <a:off x="3098800" y="6276340"/>
          <a:ext cx="889000" cy="1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144780</xdr:rowOff>
    </xdr:from>
    <xdr:to>
      <xdr:col>20</xdr:col>
      <xdr:colOff>38100</xdr:colOff>
      <xdr:row>37</xdr:row>
      <xdr:rowOff>74930</xdr:rowOff>
    </xdr:to>
    <xdr:sp macro="" textlink="">
      <xdr:nvSpPr>
        <xdr:cNvPr id="70" name="フローチャート: 判断 69"/>
        <xdr:cNvSpPr/>
      </xdr:nvSpPr>
      <xdr:spPr>
        <a:xfrm>
          <a:off x="3937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59707</xdr:rowOff>
    </xdr:from>
    <xdr:ext cx="736600" cy="259045"/>
    <xdr:sp macro="" textlink="">
      <xdr:nvSpPr>
        <xdr:cNvPr id="71" name="テキスト ボックス 70"/>
        <xdr:cNvSpPr txBox="1"/>
      </xdr:nvSpPr>
      <xdr:spPr>
        <a:xfrm>
          <a:off x="3606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8890</xdr:rowOff>
    </xdr:from>
    <xdr:to>
      <xdr:col>15</xdr:col>
      <xdr:colOff>98425</xdr:colOff>
      <xdr:row>37</xdr:row>
      <xdr:rowOff>130810</xdr:rowOff>
    </xdr:to>
    <xdr:cxnSp macro="">
      <xdr:nvCxnSpPr>
        <xdr:cNvPr id="72" name="直線コネクタ 71"/>
        <xdr:cNvCxnSpPr/>
      </xdr:nvCxnSpPr>
      <xdr:spPr>
        <a:xfrm>
          <a:off x="2209800" y="635254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72390</xdr:rowOff>
    </xdr:from>
    <xdr:to>
      <xdr:col>15</xdr:col>
      <xdr:colOff>149225</xdr:colOff>
      <xdr:row>38</xdr:row>
      <xdr:rowOff>2540</xdr:rowOff>
    </xdr:to>
    <xdr:sp macro="" textlink="">
      <xdr:nvSpPr>
        <xdr:cNvPr id="73" name="フローチャート: 判断 72"/>
        <xdr:cNvSpPr/>
      </xdr:nvSpPr>
      <xdr:spPr>
        <a:xfrm>
          <a:off x="30480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12717</xdr:rowOff>
    </xdr:from>
    <xdr:ext cx="762000" cy="259045"/>
    <xdr:sp macro="" textlink="">
      <xdr:nvSpPr>
        <xdr:cNvPr id="74" name="テキスト ボックス 73"/>
        <xdr:cNvSpPr txBox="1"/>
      </xdr:nvSpPr>
      <xdr:spPr>
        <a:xfrm>
          <a:off x="2717800" y="618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81280</xdr:rowOff>
    </xdr:from>
    <xdr:to>
      <xdr:col>11</xdr:col>
      <xdr:colOff>9525</xdr:colOff>
      <xdr:row>37</xdr:row>
      <xdr:rowOff>8890</xdr:rowOff>
    </xdr:to>
    <xdr:cxnSp macro="">
      <xdr:nvCxnSpPr>
        <xdr:cNvPr id="75" name="直線コネクタ 74"/>
        <xdr:cNvCxnSpPr/>
      </xdr:nvCxnSpPr>
      <xdr:spPr>
        <a:xfrm>
          <a:off x="1320800" y="625348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137160</xdr:rowOff>
    </xdr:from>
    <xdr:to>
      <xdr:col>11</xdr:col>
      <xdr:colOff>60325</xdr:colOff>
      <xdr:row>37</xdr:row>
      <xdr:rowOff>67310</xdr:rowOff>
    </xdr:to>
    <xdr:sp macro="" textlink="">
      <xdr:nvSpPr>
        <xdr:cNvPr id="76" name="フローチャート: 判断 75"/>
        <xdr:cNvSpPr/>
      </xdr:nvSpPr>
      <xdr:spPr>
        <a:xfrm>
          <a:off x="2159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52087</xdr:rowOff>
    </xdr:from>
    <xdr:ext cx="762000" cy="259045"/>
    <xdr:sp macro="" textlink="">
      <xdr:nvSpPr>
        <xdr:cNvPr id="77" name="テキスト ボックス 76"/>
        <xdr:cNvSpPr txBox="1"/>
      </xdr:nvSpPr>
      <xdr:spPr>
        <a:xfrm>
          <a:off x="1828800" y="639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144780</xdr:rowOff>
    </xdr:from>
    <xdr:to>
      <xdr:col>6</xdr:col>
      <xdr:colOff>171450</xdr:colOff>
      <xdr:row>37</xdr:row>
      <xdr:rowOff>74930</xdr:rowOff>
    </xdr:to>
    <xdr:sp macro="" textlink="">
      <xdr:nvSpPr>
        <xdr:cNvPr id="78" name="フローチャート: 判断 77"/>
        <xdr:cNvSpPr/>
      </xdr:nvSpPr>
      <xdr:spPr>
        <a:xfrm>
          <a:off x="1270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59707</xdr:rowOff>
    </xdr:from>
    <xdr:ext cx="762000" cy="259045"/>
    <xdr:sp macro="" textlink="">
      <xdr:nvSpPr>
        <xdr:cNvPr id="79" name="テキスト ボックス 78"/>
        <xdr:cNvSpPr txBox="1"/>
      </xdr:nvSpPr>
      <xdr:spPr>
        <a:xfrm>
          <a:off x="939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19050</xdr:rowOff>
    </xdr:from>
    <xdr:to>
      <xdr:col>24</xdr:col>
      <xdr:colOff>76200</xdr:colOff>
      <xdr:row>37</xdr:row>
      <xdr:rowOff>120650</xdr:rowOff>
    </xdr:to>
    <xdr:sp macro="" textlink="">
      <xdr:nvSpPr>
        <xdr:cNvPr id="85" name="楕円 84"/>
        <xdr:cNvSpPr/>
      </xdr:nvSpPr>
      <xdr:spPr>
        <a:xfrm>
          <a:off x="47752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162577</xdr:rowOff>
    </xdr:from>
    <xdr:ext cx="762000" cy="259045"/>
    <xdr:sp macro="" textlink="">
      <xdr:nvSpPr>
        <xdr:cNvPr id="86" name="人件費該当値テキスト"/>
        <xdr:cNvSpPr txBox="1"/>
      </xdr:nvSpPr>
      <xdr:spPr>
        <a:xfrm>
          <a:off x="49149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53340</xdr:rowOff>
    </xdr:from>
    <xdr:to>
      <xdr:col>20</xdr:col>
      <xdr:colOff>38100</xdr:colOff>
      <xdr:row>36</xdr:row>
      <xdr:rowOff>154940</xdr:rowOff>
    </xdr:to>
    <xdr:sp macro="" textlink="">
      <xdr:nvSpPr>
        <xdr:cNvPr id="87" name="楕円 86"/>
        <xdr:cNvSpPr/>
      </xdr:nvSpPr>
      <xdr:spPr>
        <a:xfrm>
          <a:off x="3937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165117</xdr:rowOff>
    </xdr:from>
    <xdr:ext cx="736600" cy="259045"/>
    <xdr:sp macro="" textlink="">
      <xdr:nvSpPr>
        <xdr:cNvPr id="88" name="テキスト ボックス 87"/>
        <xdr:cNvSpPr txBox="1"/>
      </xdr:nvSpPr>
      <xdr:spPr>
        <a:xfrm>
          <a:off x="3606800" y="5994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80010</xdr:rowOff>
    </xdr:from>
    <xdr:to>
      <xdr:col>15</xdr:col>
      <xdr:colOff>149225</xdr:colOff>
      <xdr:row>38</xdr:row>
      <xdr:rowOff>10160</xdr:rowOff>
    </xdr:to>
    <xdr:sp macro="" textlink="">
      <xdr:nvSpPr>
        <xdr:cNvPr id="89" name="楕円 88"/>
        <xdr:cNvSpPr/>
      </xdr:nvSpPr>
      <xdr:spPr>
        <a:xfrm>
          <a:off x="3048000" y="642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166387</xdr:rowOff>
    </xdr:from>
    <xdr:ext cx="762000" cy="259045"/>
    <xdr:sp macro="" textlink="">
      <xdr:nvSpPr>
        <xdr:cNvPr id="90" name="テキスト ボックス 89"/>
        <xdr:cNvSpPr txBox="1"/>
      </xdr:nvSpPr>
      <xdr:spPr>
        <a:xfrm>
          <a:off x="27178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129540</xdr:rowOff>
    </xdr:from>
    <xdr:to>
      <xdr:col>11</xdr:col>
      <xdr:colOff>60325</xdr:colOff>
      <xdr:row>37</xdr:row>
      <xdr:rowOff>59690</xdr:rowOff>
    </xdr:to>
    <xdr:sp macro="" textlink="">
      <xdr:nvSpPr>
        <xdr:cNvPr id="91" name="楕円 90"/>
        <xdr:cNvSpPr/>
      </xdr:nvSpPr>
      <xdr:spPr>
        <a:xfrm>
          <a:off x="2159000" y="630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69867</xdr:rowOff>
    </xdr:from>
    <xdr:ext cx="762000" cy="259045"/>
    <xdr:sp macro="" textlink="">
      <xdr:nvSpPr>
        <xdr:cNvPr id="92" name="テキスト ボックス 91"/>
        <xdr:cNvSpPr txBox="1"/>
      </xdr:nvSpPr>
      <xdr:spPr>
        <a:xfrm>
          <a:off x="1828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30480</xdr:rowOff>
    </xdr:from>
    <xdr:to>
      <xdr:col>6</xdr:col>
      <xdr:colOff>171450</xdr:colOff>
      <xdr:row>36</xdr:row>
      <xdr:rowOff>132080</xdr:rowOff>
    </xdr:to>
    <xdr:sp macro="" textlink="">
      <xdr:nvSpPr>
        <xdr:cNvPr id="93" name="楕円 92"/>
        <xdr:cNvSpPr/>
      </xdr:nvSpPr>
      <xdr:spPr>
        <a:xfrm>
          <a:off x="1270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142257</xdr:rowOff>
    </xdr:from>
    <xdr:ext cx="762000" cy="259045"/>
    <xdr:sp macro="" textlink="">
      <xdr:nvSpPr>
        <xdr:cNvPr id="94" name="テキスト ボックス 93"/>
        <xdr:cNvSpPr txBox="1"/>
      </xdr:nvSpPr>
      <xdr:spPr>
        <a:xfrm>
          <a:off x="939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物件費に係る経常収支比率は、新型コロナウイルス対策費など臨時経費への振替が減少したため前年度と比べ６．１ポイント悪化した。</a:t>
          </a:r>
        </a:p>
        <a:p>
          <a:r>
            <a:rPr kumimoji="1" lang="ja-JP" altLang="en-US" sz="1300">
              <a:latin typeface="ＭＳ Ｐゴシック" panose="020B0600070205080204" pitchFamily="50" charset="-128"/>
              <a:ea typeface="ＭＳ Ｐゴシック" panose="020B0600070205080204" pitchFamily="50" charset="-128"/>
            </a:rPr>
            <a:t>　類似団体平均よりも良い水準とはなっているものの、今後も引き続き一般事業費等の削減や事務改善の全庁的な推進などを図り、物件費の削減に努める。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80736</xdr:rowOff>
    </xdr:from>
    <xdr:to>
      <xdr:col>82</xdr:col>
      <xdr:colOff>107950</xdr:colOff>
      <xdr:row>21</xdr:row>
      <xdr:rowOff>58964</xdr:rowOff>
    </xdr:to>
    <xdr:cxnSp macro="">
      <xdr:nvCxnSpPr>
        <xdr:cNvPr id="124" name="直線コネクタ 123"/>
        <xdr:cNvCxnSpPr/>
      </xdr:nvCxnSpPr>
      <xdr:spPr>
        <a:xfrm flipV="1">
          <a:off x="16510000" y="2309586"/>
          <a:ext cx="0" cy="1349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31041</xdr:rowOff>
    </xdr:from>
    <xdr:ext cx="762000" cy="259045"/>
    <xdr:sp macro="" textlink="">
      <xdr:nvSpPr>
        <xdr:cNvPr id="125" name="物件費最小値テキスト"/>
        <xdr:cNvSpPr txBox="1"/>
      </xdr:nvSpPr>
      <xdr:spPr>
        <a:xfrm>
          <a:off x="16598900" y="3631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58964</xdr:rowOff>
    </xdr:from>
    <xdr:to>
      <xdr:col>82</xdr:col>
      <xdr:colOff>196850</xdr:colOff>
      <xdr:row>21</xdr:row>
      <xdr:rowOff>58964</xdr:rowOff>
    </xdr:to>
    <xdr:cxnSp macro="">
      <xdr:nvCxnSpPr>
        <xdr:cNvPr id="126" name="直線コネクタ 125"/>
        <xdr:cNvCxnSpPr/>
      </xdr:nvCxnSpPr>
      <xdr:spPr>
        <a:xfrm>
          <a:off x="16421100" y="3659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167113</xdr:rowOff>
    </xdr:from>
    <xdr:ext cx="762000" cy="259045"/>
    <xdr:sp macro="" textlink="">
      <xdr:nvSpPr>
        <xdr:cNvPr id="127" name="物件費最大値テキスト"/>
        <xdr:cNvSpPr txBox="1"/>
      </xdr:nvSpPr>
      <xdr:spPr>
        <a:xfrm>
          <a:off x="16598900" y="2053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80736</xdr:rowOff>
    </xdr:from>
    <xdr:to>
      <xdr:col>82</xdr:col>
      <xdr:colOff>196850</xdr:colOff>
      <xdr:row>13</xdr:row>
      <xdr:rowOff>80736</xdr:rowOff>
    </xdr:to>
    <xdr:cxnSp macro="">
      <xdr:nvCxnSpPr>
        <xdr:cNvPr id="128" name="直線コネクタ 127"/>
        <xdr:cNvCxnSpPr/>
      </xdr:nvCxnSpPr>
      <xdr:spPr>
        <a:xfrm>
          <a:off x="16421100" y="2309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12</xdr:row>
      <xdr:rowOff>154214</xdr:rowOff>
    </xdr:from>
    <xdr:to>
      <xdr:col>82</xdr:col>
      <xdr:colOff>107950</xdr:colOff>
      <xdr:row>16</xdr:row>
      <xdr:rowOff>132443</xdr:rowOff>
    </xdr:to>
    <xdr:cxnSp macro="">
      <xdr:nvCxnSpPr>
        <xdr:cNvPr id="129" name="直線コネクタ 128"/>
        <xdr:cNvCxnSpPr/>
      </xdr:nvCxnSpPr>
      <xdr:spPr>
        <a:xfrm>
          <a:off x="15671800" y="2211614"/>
          <a:ext cx="838200" cy="664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140806</xdr:rowOff>
    </xdr:from>
    <xdr:ext cx="762000" cy="259045"/>
    <xdr:sp macro="" textlink="">
      <xdr:nvSpPr>
        <xdr:cNvPr id="130" name="物件費平均値テキスト"/>
        <xdr:cNvSpPr txBox="1"/>
      </xdr:nvSpPr>
      <xdr:spPr>
        <a:xfrm>
          <a:off x="16598900" y="2884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168729</xdr:rowOff>
    </xdr:from>
    <xdr:to>
      <xdr:col>82</xdr:col>
      <xdr:colOff>158750</xdr:colOff>
      <xdr:row>17</xdr:row>
      <xdr:rowOff>98879</xdr:rowOff>
    </xdr:to>
    <xdr:sp macro="" textlink="">
      <xdr:nvSpPr>
        <xdr:cNvPr id="131" name="フローチャート: 判断 130"/>
        <xdr:cNvSpPr/>
      </xdr:nvSpPr>
      <xdr:spPr>
        <a:xfrm>
          <a:off x="16459200" y="2911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12</xdr:row>
      <xdr:rowOff>154214</xdr:rowOff>
    </xdr:from>
    <xdr:to>
      <xdr:col>78</xdr:col>
      <xdr:colOff>69850</xdr:colOff>
      <xdr:row>15</xdr:row>
      <xdr:rowOff>42636</xdr:rowOff>
    </xdr:to>
    <xdr:cxnSp macro="">
      <xdr:nvCxnSpPr>
        <xdr:cNvPr id="132" name="直線コネクタ 131"/>
        <xdr:cNvCxnSpPr/>
      </xdr:nvCxnSpPr>
      <xdr:spPr>
        <a:xfrm flipV="1">
          <a:off x="14782800" y="2211614"/>
          <a:ext cx="889000" cy="402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48986</xdr:rowOff>
    </xdr:from>
    <xdr:to>
      <xdr:col>78</xdr:col>
      <xdr:colOff>120650</xdr:colOff>
      <xdr:row>16</xdr:row>
      <xdr:rowOff>150586</xdr:rowOff>
    </xdr:to>
    <xdr:sp macro="" textlink="">
      <xdr:nvSpPr>
        <xdr:cNvPr id="133" name="フローチャート: 判断 132"/>
        <xdr:cNvSpPr/>
      </xdr:nvSpPr>
      <xdr:spPr>
        <a:xfrm>
          <a:off x="15621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135363</xdr:rowOff>
    </xdr:from>
    <xdr:ext cx="736600" cy="259045"/>
    <xdr:sp macro="" textlink="">
      <xdr:nvSpPr>
        <xdr:cNvPr id="134" name="テキスト ボックス 133"/>
        <xdr:cNvSpPr txBox="1"/>
      </xdr:nvSpPr>
      <xdr:spPr>
        <a:xfrm>
          <a:off x="15290800" y="28785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9979</xdr:rowOff>
    </xdr:from>
    <xdr:to>
      <xdr:col>73</xdr:col>
      <xdr:colOff>180975</xdr:colOff>
      <xdr:row>15</xdr:row>
      <xdr:rowOff>42636</xdr:rowOff>
    </xdr:to>
    <xdr:cxnSp macro="">
      <xdr:nvCxnSpPr>
        <xdr:cNvPr id="135" name="直線コネクタ 134"/>
        <xdr:cNvCxnSpPr/>
      </xdr:nvCxnSpPr>
      <xdr:spPr>
        <a:xfrm>
          <a:off x="13893800" y="258172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114300</xdr:rowOff>
    </xdr:from>
    <xdr:to>
      <xdr:col>74</xdr:col>
      <xdr:colOff>31750</xdr:colOff>
      <xdr:row>17</xdr:row>
      <xdr:rowOff>44450</xdr:rowOff>
    </xdr:to>
    <xdr:sp macro="" textlink="">
      <xdr:nvSpPr>
        <xdr:cNvPr id="136" name="フローチャート: 判断 135"/>
        <xdr:cNvSpPr/>
      </xdr:nvSpPr>
      <xdr:spPr>
        <a:xfrm>
          <a:off x="14732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29227</xdr:rowOff>
    </xdr:from>
    <xdr:ext cx="762000" cy="259045"/>
    <xdr:sp macro="" textlink="">
      <xdr:nvSpPr>
        <xdr:cNvPr id="137" name="テキスト ボックス 136"/>
        <xdr:cNvSpPr txBox="1"/>
      </xdr:nvSpPr>
      <xdr:spPr>
        <a:xfrm>
          <a:off x="14401800" y="294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72571</xdr:rowOff>
    </xdr:from>
    <xdr:to>
      <xdr:col>69</xdr:col>
      <xdr:colOff>92075</xdr:colOff>
      <xdr:row>15</xdr:row>
      <xdr:rowOff>9979</xdr:rowOff>
    </xdr:to>
    <xdr:cxnSp macro="">
      <xdr:nvCxnSpPr>
        <xdr:cNvPr id="138" name="直線コネクタ 137"/>
        <xdr:cNvCxnSpPr/>
      </xdr:nvCxnSpPr>
      <xdr:spPr>
        <a:xfrm>
          <a:off x="13004800" y="2472871"/>
          <a:ext cx="889000" cy="108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62593</xdr:rowOff>
    </xdr:from>
    <xdr:to>
      <xdr:col>69</xdr:col>
      <xdr:colOff>142875</xdr:colOff>
      <xdr:row>17</xdr:row>
      <xdr:rowOff>164193</xdr:rowOff>
    </xdr:to>
    <xdr:sp macro="" textlink="">
      <xdr:nvSpPr>
        <xdr:cNvPr id="139" name="フローチャート: 判断 138"/>
        <xdr:cNvSpPr/>
      </xdr:nvSpPr>
      <xdr:spPr>
        <a:xfrm>
          <a:off x="13843000" y="297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148970</xdr:rowOff>
    </xdr:from>
    <xdr:ext cx="762000" cy="259045"/>
    <xdr:sp macro="" textlink="">
      <xdr:nvSpPr>
        <xdr:cNvPr id="140" name="テキスト ボックス 139"/>
        <xdr:cNvSpPr txBox="1"/>
      </xdr:nvSpPr>
      <xdr:spPr>
        <a:xfrm>
          <a:off x="13512800" y="3063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29936</xdr:rowOff>
    </xdr:from>
    <xdr:to>
      <xdr:col>65</xdr:col>
      <xdr:colOff>53975</xdr:colOff>
      <xdr:row>17</xdr:row>
      <xdr:rowOff>131536</xdr:rowOff>
    </xdr:to>
    <xdr:sp macro="" textlink="">
      <xdr:nvSpPr>
        <xdr:cNvPr id="141" name="フローチャート: 判断 140"/>
        <xdr:cNvSpPr/>
      </xdr:nvSpPr>
      <xdr:spPr>
        <a:xfrm>
          <a:off x="12954000" y="29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116313</xdr:rowOff>
    </xdr:from>
    <xdr:ext cx="762000" cy="259045"/>
    <xdr:sp macro="" textlink="">
      <xdr:nvSpPr>
        <xdr:cNvPr id="142" name="テキスト ボックス 141"/>
        <xdr:cNvSpPr txBox="1"/>
      </xdr:nvSpPr>
      <xdr:spPr>
        <a:xfrm>
          <a:off x="12623800" y="303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81643</xdr:rowOff>
    </xdr:from>
    <xdr:to>
      <xdr:col>82</xdr:col>
      <xdr:colOff>158750</xdr:colOff>
      <xdr:row>17</xdr:row>
      <xdr:rowOff>11793</xdr:rowOff>
    </xdr:to>
    <xdr:sp macro="" textlink="">
      <xdr:nvSpPr>
        <xdr:cNvPr id="148" name="楕円 147"/>
        <xdr:cNvSpPr/>
      </xdr:nvSpPr>
      <xdr:spPr>
        <a:xfrm>
          <a:off x="16459200" y="2824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98170</xdr:rowOff>
    </xdr:from>
    <xdr:ext cx="762000" cy="259045"/>
    <xdr:sp macro="" textlink="">
      <xdr:nvSpPr>
        <xdr:cNvPr id="149" name="物件費該当値テキスト"/>
        <xdr:cNvSpPr txBox="1"/>
      </xdr:nvSpPr>
      <xdr:spPr>
        <a:xfrm>
          <a:off x="16598900" y="26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12</xdr:row>
      <xdr:rowOff>103414</xdr:rowOff>
    </xdr:from>
    <xdr:to>
      <xdr:col>78</xdr:col>
      <xdr:colOff>120650</xdr:colOff>
      <xdr:row>13</xdr:row>
      <xdr:rowOff>33564</xdr:rowOff>
    </xdr:to>
    <xdr:sp macro="" textlink="">
      <xdr:nvSpPr>
        <xdr:cNvPr id="150" name="楕円 149"/>
        <xdr:cNvSpPr/>
      </xdr:nvSpPr>
      <xdr:spPr>
        <a:xfrm>
          <a:off x="15621000" y="2160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11</xdr:row>
      <xdr:rowOff>43741</xdr:rowOff>
    </xdr:from>
    <xdr:ext cx="736600" cy="259045"/>
    <xdr:sp macro="" textlink="">
      <xdr:nvSpPr>
        <xdr:cNvPr id="151" name="テキスト ボックス 150"/>
        <xdr:cNvSpPr txBox="1"/>
      </xdr:nvSpPr>
      <xdr:spPr>
        <a:xfrm>
          <a:off x="15290800" y="1929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163286</xdr:rowOff>
    </xdr:from>
    <xdr:to>
      <xdr:col>74</xdr:col>
      <xdr:colOff>31750</xdr:colOff>
      <xdr:row>15</xdr:row>
      <xdr:rowOff>93436</xdr:rowOff>
    </xdr:to>
    <xdr:sp macro="" textlink="">
      <xdr:nvSpPr>
        <xdr:cNvPr id="152" name="楕円 151"/>
        <xdr:cNvSpPr/>
      </xdr:nvSpPr>
      <xdr:spPr>
        <a:xfrm>
          <a:off x="14732000" y="256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103613</xdr:rowOff>
    </xdr:from>
    <xdr:ext cx="762000" cy="259045"/>
    <xdr:sp macro="" textlink="">
      <xdr:nvSpPr>
        <xdr:cNvPr id="153" name="テキスト ボックス 152"/>
        <xdr:cNvSpPr txBox="1"/>
      </xdr:nvSpPr>
      <xdr:spPr>
        <a:xfrm>
          <a:off x="14401800" y="2332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130629</xdr:rowOff>
    </xdr:from>
    <xdr:to>
      <xdr:col>69</xdr:col>
      <xdr:colOff>142875</xdr:colOff>
      <xdr:row>15</xdr:row>
      <xdr:rowOff>60779</xdr:rowOff>
    </xdr:to>
    <xdr:sp macro="" textlink="">
      <xdr:nvSpPr>
        <xdr:cNvPr id="154" name="楕円 153"/>
        <xdr:cNvSpPr/>
      </xdr:nvSpPr>
      <xdr:spPr>
        <a:xfrm>
          <a:off x="13843000" y="2530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70956</xdr:rowOff>
    </xdr:from>
    <xdr:ext cx="762000" cy="259045"/>
    <xdr:sp macro="" textlink="">
      <xdr:nvSpPr>
        <xdr:cNvPr id="155" name="テキスト ボックス 154"/>
        <xdr:cNvSpPr txBox="1"/>
      </xdr:nvSpPr>
      <xdr:spPr>
        <a:xfrm>
          <a:off x="13512800" y="2299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21771</xdr:rowOff>
    </xdr:from>
    <xdr:to>
      <xdr:col>65</xdr:col>
      <xdr:colOff>53975</xdr:colOff>
      <xdr:row>14</xdr:row>
      <xdr:rowOff>123371</xdr:rowOff>
    </xdr:to>
    <xdr:sp macro="" textlink="">
      <xdr:nvSpPr>
        <xdr:cNvPr id="156" name="楕円 155"/>
        <xdr:cNvSpPr/>
      </xdr:nvSpPr>
      <xdr:spPr>
        <a:xfrm>
          <a:off x="12954000" y="2422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133548</xdr:rowOff>
    </xdr:from>
    <xdr:ext cx="762000" cy="259045"/>
    <xdr:sp macro="" textlink="">
      <xdr:nvSpPr>
        <xdr:cNvPr id="157" name="テキスト ボックス 156"/>
        <xdr:cNvSpPr txBox="1"/>
      </xdr:nvSpPr>
      <xdr:spPr>
        <a:xfrm>
          <a:off x="12623800" y="2190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扶助費に係る経常収支比率は、類似団体平均よりも良い水準となっているものの、生活保護費の増加などにより、前年度と比べ０．６ポイント悪化した。</a:t>
          </a:r>
        </a:p>
        <a:p>
          <a:r>
            <a:rPr kumimoji="1" lang="ja-JP" altLang="en-US" sz="1300">
              <a:latin typeface="ＭＳ Ｐゴシック" panose="020B0600070205080204" pitchFamily="50" charset="-128"/>
              <a:ea typeface="ＭＳ Ｐゴシック" panose="020B0600070205080204" pitchFamily="50" charset="-128"/>
            </a:rPr>
            <a:t>　社会保障関係経費については、今後増加が見込まれることから、市の単独扶助費の見直し、資格審査等の適正化を図り、扶助費の削減に努める。</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44450</xdr:rowOff>
    </xdr:from>
    <xdr:to>
      <xdr:col>24</xdr:col>
      <xdr:colOff>25400</xdr:colOff>
      <xdr:row>61</xdr:row>
      <xdr:rowOff>158750</xdr:rowOff>
    </xdr:to>
    <xdr:cxnSp macro="">
      <xdr:nvCxnSpPr>
        <xdr:cNvPr id="185" name="直線コネクタ 184"/>
        <xdr:cNvCxnSpPr/>
      </xdr:nvCxnSpPr>
      <xdr:spPr>
        <a:xfrm flipV="1">
          <a:off x="4826000" y="91313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130827</xdr:rowOff>
    </xdr:from>
    <xdr:ext cx="762000" cy="259045"/>
    <xdr:sp macro="" textlink="">
      <xdr:nvSpPr>
        <xdr:cNvPr id="186" name="扶助費最小値テキスト"/>
        <xdr:cNvSpPr txBox="1"/>
      </xdr:nvSpPr>
      <xdr:spPr>
        <a:xfrm>
          <a:off x="4914900" y="1058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158750</xdr:rowOff>
    </xdr:from>
    <xdr:to>
      <xdr:col>24</xdr:col>
      <xdr:colOff>114300</xdr:colOff>
      <xdr:row>61</xdr:row>
      <xdr:rowOff>158750</xdr:rowOff>
    </xdr:to>
    <xdr:cxnSp macro="">
      <xdr:nvCxnSpPr>
        <xdr:cNvPr id="187" name="直線コネクタ 186"/>
        <xdr:cNvCxnSpPr/>
      </xdr:nvCxnSpPr>
      <xdr:spPr>
        <a:xfrm>
          <a:off x="4737100" y="1061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130827</xdr:rowOff>
    </xdr:from>
    <xdr:ext cx="762000" cy="259045"/>
    <xdr:sp macro="" textlink="">
      <xdr:nvSpPr>
        <xdr:cNvPr id="188" name="扶助費最大値テキスト"/>
        <xdr:cNvSpPr txBox="1"/>
      </xdr:nvSpPr>
      <xdr:spPr>
        <a:xfrm>
          <a:off x="49149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44450</xdr:rowOff>
    </xdr:from>
    <xdr:to>
      <xdr:col>24</xdr:col>
      <xdr:colOff>114300</xdr:colOff>
      <xdr:row>53</xdr:row>
      <xdr:rowOff>44450</xdr:rowOff>
    </xdr:to>
    <xdr:cxnSp macro="">
      <xdr:nvCxnSpPr>
        <xdr:cNvPr id="189" name="直線コネクタ 188"/>
        <xdr:cNvCxnSpPr/>
      </xdr:nvCxnSpPr>
      <xdr:spPr>
        <a:xfrm>
          <a:off x="4737100" y="913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12700</xdr:rowOff>
    </xdr:from>
    <xdr:to>
      <xdr:col>24</xdr:col>
      <xdr:colOff>25400</xdr:colOff>
      <xdr:row>56</xdr:row>
      <xdr:rowOff>88900</xdr:rowOff>
    </xdr:to>
    <xdr:cxnSp macro="">
      <xdr:nvCxnSpPr>
        <xdr:cNvPr id="190" name="直線コネクタ 189"/>
        <xdr:cNvCxnSpPr/>
      </xdr:nvCxnSpPr>
      <xdr:spPr>
        <a:xfrm>
          <a:off x="3987800" y="96139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60977</xdr:rowOff>
    </xdr:from>
    <xdr:ext cx="762000" cy="259045"/>
    <xdr:sp macro="" textlink="">
      <xdr:nvSpPr>
        <xdr:cNvPr id="191" name="扶助費平均値テキスト"/>
        <xdr:cNvSpPr txBox="1"/>
      </xdr:nvSpPr>
      <xdr:spPr>
        <a:xfrm>
          <a:off x="4914900" y="9662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88900</xdr:rowOff>
    </xdr:from>
    <xdr:to>
      <xdr:col>24</xdr:col>
      <xdr:colOff>76200</xdr:colOff>
      <xdr:row>57</xdr:row>
      <xdr:rowOff>19050</xdr:rowOff>
    </xdr:to>
    <xdr:sp macro="" textlink="">
      <xdr:nvSpPr>
        <xdr:cNvPr id="192" name="フローチャート: 判断 191"/>
        <xdr:cNvSpPr/>
      </xdr:nvSpPr>
      <xdr:spPr>
        <a:xfrm>
          <a:off x="47752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12700</xdr:rowOff>
    </xdr:from>
    <xdr:to>
      <xdr:col>19</xdr:col>
      <xdr:colOff>187325</xdr:colOff>
      <xdr:row>56</xdr:row>
      <xdr:rowOff>12700</xdr:rowOff>
    </xdr:to>
    <xdr:cxnSp macro="">
      <xdr:nvCxnSpPr>
        <xdr:cNvPr id="193" name="直線コネクタ 192"/>
        <xdr:cNvCxnSpPr/>
      </xdr:nvCxnSpPr>
      <xdr:spPr>
        <a:xfrm>
          <a:off x="3098800" y="9613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50800</xdr:rowOff>
    </xdr:from>
    <xdr:to>
      <xdr:col>20</xdr:col>
      <xdr:colOff>38100</xdr:colOff>
      <xdr:row>56</xdr:row>
      <xdr:rowOff>152400</xdr:rowOff>
    </xdr:to>
    <xdr:sp macro="" textlink="">
      <xdr:nvSpPr>
        <xdr:cNvPr id="194" name="フローチャート: 判断 193"/>
        <xdr:cNvSpPr/>
      </xdr:nvSpPr>
      <xdr:spPr>
        <a:xfrm>
          <a:off x="39370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137177</xdr:rowOff>
    </xdr:from>
    <xdr:ext cx="736600" cy="259045"/>
    <xdr:sp macro="" textlink="">
      <xdr:nvSpPr>
        <xdr:cNvPr id="195" name="テキスト ボックス 194"/>
        <xdr:cNvSpPr txBox="1"/>
      </xdr:nvSpPr>
      <xdr:spPr>
        <a:xfrm>
          <a:off x="3606800" y="9738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12700</xdr:rowOff>
    </xdr:from>
    <xdr:to>
      <xdr:col>15</xdr:col>
      <xdr:colOff>98425</xdr:colOff>
      <xdr:row>56</xdr:row>
      <xdr:rowOff>101600</xdr:rowOff>
    </xdr:to>
    <xdr:cxnSp macro="">
      <xdr:nvCxnSpPr>
        <xdr:cNvPr id="196" name="直線コネクタ 195"/>
        <xdr:cNvCxnSpPr/>
      </xdr:nvCxnSpPr>
      <xdr:spPr>
        <a:xfrm flipV="1">
          <a:off x="2209800" y="96139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114300</xdr:rowOff>
    </xdr:from>
    <xdr:to>
      <xdr:col>15</xdr:col>
      <xdr:colOff>149225</xdr:colOff>
      <xdr:row>57</xdr:row>
      <xdr:rowOff>44450</xdr:rowOff>
    </xdr:to>
    <xdr:sp macro="" textlink="">
      <xdr:nvSpPr>
        <xdr:cNvPr id="197" name="フローチャート: 判断 196"/>
        <xdr:cNvSpPr/>
      </xdr:nvSpPr>
      <xdr:spPr>
        <a:xfrm>
          <a:off x="3048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29227</xdr:rowOff>
    </xdr:from>
    <xdr:ext cx="762000" cy="259045"/>
    <xdr:sp macro="" textlink="">
      <xdr:nvSpPr>
        <xdr:cNvPr id="198" name="テキスト ボックス 197"/>
        <xdr:cNvSpPr txBox="1"/>
      </xdr:nvSpPr>
      <xdr:spPr>
        <a:xfrm>
          <a:off x="2717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12700</xdr:rowOff>
    </xdr:from>
    <xdr:to>
      <xdr:col>11</xdr:col>
      <xdr:colOff>9525</xdr:colOff>
      <xdr:row>56</xdr:row>
      <xdr:rowOff>101600</xdr:rowOff>
    </xdr:to>
    <xdr:cxnSp macro="">
      <xdr:nvCxnSpPr>
        <xdr:cNvPr id="199" name="直線コネクタ 198"/>
        <xdr:cNvCxnSpPr/>
      </xdr:nvCxnSpPr>
      <xdr:spPr>
        <a:xfrm>
          <a:off x="1320800" y="96139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82550</xdr:rowOff>
    </xdr:from>
    <xdr:to>
      <xdr:col>11</xdr:col>
      <xdr:colOff>60325</xdr:colOff>
      <xdr:row>58</xdr:row>
      <xdr:rowOff>12700</xdr:rowOff>
    </xdr:to>
    <xdr:sp macro="" textlink="">
      <xdr:nvSpPr>
        <xdr:cNvPr id="200" name="フローチャート: 判断 199"/>
        <xdr:cNvSpPr/>
      </xdr:nvSpPr>
      <xdr:spPr>
        <a:xfrm>
          <a:off x="21590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168927</xdr:rowOff>
    </xdr:from>
    <xdr:ext cx="762000" cy="259045"/>
    <xdr:sp macro="" textlink="">
      <xdr:nvSpPr>
        <xdr:cNvPr id="201" name="テキスト ボックス 200"/>
        <xdr:cNvSpPr txBox="1"/>
      </xdr:nvSpPr>
      <xdr:spPr>
        <a:xfrm>
          <a:off x="1828800" y="994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31750</xdr:rowOff>
    </xdr:from>
    <xdr:to>
      <xdr:col>6</xdr:col>
      <xdr:colOff>171450</xdr:colOff>
      <xdr:row>57</xdr:row>
      <xdr:rowOff>133350</xdr:rowOff>
    </xdr:to>
    <xdr:sp macro="" textlink="">
      <xdr:nvSpPr>
        <xdr:cNvPr id="202" name="フローチャート: 判断 201"/>
        <xdr:cNvSpPr/>
      </xdr:nvSpPr>
      <xdr:spPr>
        <a:xfrm>
          <a:off x="12700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118127</xdr:rowOff>
    </xdr:from>
    <xdr:ext cx="762000" cy="259045"/>
    <xdr:sp macro="" textlink="">
      <xdr:nvSpPr>
        <xdr:cNvPr id="203" name="テキスト ボックス 202"/>
        <xdr:cNvSpPr txBox="1"/>
      </xdr:nvSpPr>
      <xdr:spPr>
        <a:xfrm>
          <a:off x="939800" y="989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38100</xdr:rowOff>
    </xdr:from>
    <xdr:to>
      <xdr:col>24</xdr:col>
      <xdr:colOff>76200</xdr:colOff>
      <xdr:row>56</xdr:row>
      <xdr:rowOff>139700</xdr:rowOff>
    </xdr:to>
    <xdr:sp macro="" textlink="">
      <xdr:nvSpPr>
        <xdr:cNvPr id="209" name="楕円 208"/>
        <xdr:cNvSpPr/>
      </xdr:nvSpPr>
      <xdr:spPr>
        <a:xfrm>
          <a:off x="47752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54627</xdr:rowOff>
    </xdr:from>
    <xdr:ext cx="762000" cy="259045"/>
    <xdr:sp macro="" textlink="">
      <xdr:nvSpPr>
        <xdr:cNvPr id="210" name="扶助費該当値テキスト"/>
        <xdr:cNvSpPr txBox="1"/>
      </xdr:nvSpPr>
      <xdr:spPr>
        <a:xfrm>
          <a:off x="49149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133350</xdr:rowOff>
    </xdr:from>
    <xdr:to>
      <xdr:col>20</xdr:col>
      <xdr:colOff>38100</xdr:colOff>
      <xdr:row>56</xdr:row>
      <xdr:rowOff>63500</xdr:rowOff>
    </xdr:to>
    <xdr:sp macro="" textlink="">
      <xdr:nvSpPr>
        <xdr:cNvPr id="211" name="楕円 210"/>
        <xdr:cNvSpPr/>
      </xdr:nvSpPr>
      <xdr:spPr>
        <a:xfrm>
          <a:off x="3937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73677</xdr:rowOff>
    </xdr:from>
    <xdr:ext cx="736600" cy="259045"/>
    <xdr:sp macro="" textlink="">
      <xdr:nvSpPr>
        <xdr:cNvPr id="212" name="テキスト ボックス 211"/>
        <xdr:cNvSpPr txBox="1"/>
      </xdr:nvSpPr>
      <xdr:spPr>
        <a:xfrm>
          <a:off x="3606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133350</xdr:rowOff>
    </xdr:from>
    <xdr:to>
      <xdr:col>15</xdr:col>
      <xdr:colOff>149225</xdr:colOff>
      <xdr:row>56</xdr:row>
      <xdr:rowOff>63500</xdr:rowOff>
    </xdr:to>
    <xdr:sp macro="" textlink="">
      <xdr:nvSpPr>
        <xdr:cNvPr id="213" name="楕円 212"/>
        <xdr:cNvSpPr/>
      </xdr:nvSpPr>
      <xdr:spPr>
        <a:xfrm>
          <a:off x="3048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73677</xdr:rowOff>
    </xdr:from>
    <xdr:ext cx="762000" cy="259045"/>
    <xdr:sp macro="" textlink="">
      <xdr:nvSpPr>
        <xdr:cNvPr id="214" name="テキスト ボックス 213"/>
        <xdr:cNvSpPr txBox="1"/>
      </xdr:nvSpPr>
      <xdr:spPr>
        <a:xfrm>
          <a:off x="2717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50800</xdr:rowOff>
    </xdr:from>
    <xdr:to>
      <xdr:col>11</xdr:col>
      <xdr:colOff>60325</xdr:colOff>
      <xdr:row>56</xdr:row>
      <xdr:rowOff>152400</xdr:rowOff>
    </xdr:to>
    <xdr:sp macro="" textlink="">
      <xdr:nvSpPr>
        <xdr:cNvPr id="215" name="楕円 214"/>
        <xdr:cNvSpPr/>
      </xdr:nvSpPr>
      <xdr:spPr>
        <a:xfrm>
          <a:off x="2159000" y="965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162577</xdr:rowOff>
    </xdr:from>
    <xdr:ext cx="762000" cy="259045"/>
    <xdr:sp macro="" textlink="">
      <xdr:nvSpPr>
        <xdr:cNvPr id="216" name="テキスト ボックス 215"/>
        <xdr:cNvSpPr txBox="1"/>
      </xdr:nvSpPr>
      <xdr:spPr>
        <a:xfrm>
          <a:off x="1828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133350</xdr:rowOff>
    </xdr:from>
    <xdr:to>
      <xdr:col>6</xdr:col>
      <xdr:colOff>171450</xdr:colOff>
      <xdr:row>56</xdr:row>
      <xdr:rowOff>63500</xdr:rowOff>
    </xdr:to>
    <xdr:sp macro="" textlink="">
      <xdr:nvSpPr>
        <xdr:cNvPr id="217" name="楕円 216"/>
        <xdr:cNvSpPr/>
      </xdr:nvSpPr>
      <xdr:spPr>
        <a:xfrm>
          <a:off x="1270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73677</xdr:rowOff>
    </xdr:from>
    <xdr:ext cx="762000" cy="259045"/>
    <xdr:sp macro="" textlink="">
      <xdr:nvSpPr>
        <xdr:cNvPr id="218" name="テキスト ボックス 217"/>
        <xdr:cNvSpPr txBox="1"/>
      </xdr:nvSpPr>
      <xdr:spPr>
        <a:xfrm>
          <a:off x="939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その他に係る経常収支比率は、淡路食肉センター事業分担金の増などにより、前年度と比べ０．７ポイント悪化した。</a:t>
          </a:r>
        </a:p>
        <a:p>
          <a:r>
            <a:rPr kumimoji="1" lang="ja-JP" altLang="en-US" sz="1300">
              <a:latin typeface="ＭＳ Ｐゴシック" panose="020B0600070205080204" pitchFamily="50" charset="-128"/>
              <a:ea typeface="ＭＳ Ｐゴシック" panose="020B0600070205080204" pitchFamily="50" charset="-128"/>
            </a:rPr>
            <a:t>　今後も高齢化などに伴い、介護保険特別会計や後期高齢者医療特別会計への繰出金の増加が見込まれることから、保険料の適正化を行うなど、繰出金の削減などに努める。</a:t>
          </a: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161290</xdr:rowOff>
    </xdr:from>
    <xdr:to>
      <xdr:col>82</xdr:col>
      <xdr:colOff>107950</xdr:colOff>
      <xdr:row>62</xdr:row>
      <xdr:rowOff>35560</xdr:rowOff>
    </xdr:to>
    <xdr:cxnSp macro="">
      <xdr:nvCxnSpPr>
        <xdr:cNvPr id="246" name="直線コネクタ 245"/>
        <xdr:cNvCxnSpPr/>
      </xdr:nvCxnSpPr>
      <xdr:spPr>
        <a:xfrm flipV="1">
          <a:off x="16510000" y="924814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7637</xdr:rowOff>
    </xdr:from>
    <xdr:ext cx="762000" cy="259045"/>
    <xdr:sp macro="" textlink="">
      <xdr:nvSpPr>
        <xdr:cNvPr id="247" name="その他最小値テキスト"/>
        <xdr:cNvSpPr txBox="1"/>
      </xdr:nvSpPr>
      <xdr:spPr>
        <a:xfrm>
          <a:off x="16598900" y="1063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35560</xdr:rowOff>
    </xdr:from>
    <xdr:to>
      <xdr:col>82</xdr:col>
      <xdr:colOff>196850</xdr:colOff>
      <xdr:row>62</xdr:row>
      <xdr:rowOff>35560</xdr:rowOff>
    </xdr:to>
    <xdr:cxnSp macro="">
      <xdr:nvCxnSpPr>
        <xdr:cNvPr id="248" name="直線コネクタ 247"/>
        <xdr:cNvCxnSpPr/>
      </xdr:nvCxnSpPr>
      <xdr:spPr>
        <a:xfrm>
          <a:off x="16421100" y="10665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76217</xdr:rowOff>
    </xdr:from>
    <xdr:ext cx="762000" cy="259045"/>
    <xdr:sp macro="" textlink="">
      <xdr:nvSpPr>
        <xdr:cNvPr id="249" name="その他最大値テキスト"/>
        <xdr:cNvSpPr txBox="1"/>
      </xdr:nvSpPr>
      <xdr:spPr>
        <a:xfrm>
          <a:off x="16598900" y="8991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161290</xdr:rowOff>
    </xdr:from>
    <xdr:to>
      <xdr:col>82</xdr:col>
      <xdr:colOff>196850</xdr:colOff>
      <xdr:row>53</xdr:row>
      <xdr:rowOff>161290</xdr:rowOff>
    </xdr:to>
    <xdr:cxnSp macro="">
      <xdr:nvCxnSpPr>
        <xdr:cNvPr id="250" name="直線コネクタ 249"/>
        <xdr:cNvCxnSpPr/>
      </xdr:nvCxnSpPr>
      <xdr:spPr>
        <a:xfrm>
          <a:off x="16421100" y="9248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12700</xdr:rowOff>
    </xdr:from>
    <xdr:to>
      <xdr:col>82</xdr:col>
      <xdr:colOff>107950</xdr:colOff>
      <xdr:row>56</xdr:row>
      <xdr:rowOff>66040</xdr:rowOff>
    </xdr:to>
    <xdr:cxnSp macro="">
      <xdr:nvCxnSpPr>
        <xdr:cNvPr id="251" name="直線コネクタ 250"/>
        <xdr:cNvCxnSpPr/>
      </xdr:nvCxnSpPr>
      <xdr:spPr>
        <a:xfrm>
          <a:off x="15671800" y="961390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25417</xdr:rowOff>
    </xdr:from>
    <xdr:ext cx="762000" cy="259045"/>
    <xdr:sp macro="" textlink="">
      <xdr:nvSpPr>
        <xdr:cNvPr id="252" name="その他平均値テキスト"/>
        <xdr:cNvSpPr txBox="1"/>
      </xdr:nvSpPr>
      <xdr:spPr>
        <a:xfrm>
          <a:off x="16598900" y="9626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53" name="フローチャート: 判断 252"/>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12700</xdr:rowOff>
    </xdr:from>
    <xdr:to>
      <xdr:col>78</xdr:col>
      <xdr:colOff>69850</xdr:colOff>
      <xdr:row>56</xdr:row>
      <xdr:rowOff>88900</xdr:rowOff>
    </xdr:to>
    <xdr:cxnSp macro="">
      <xdr:nvCxnSpPr>
        <xdr:cNvPr id="254" name="直線コネクタ 253"/>
        <xdr:cNvCxnSpPr/>
      </xdr:nvCxnSpPr>
      <xdr:spPr>
        <a:xfrm flipV="1">
          <a:off x="14782800" y="96139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30480</xdr:rowOff>
    </xdr:from>
    <xdr:to>
      <xdr:col>78</xdr:col>
      <xdr:colOff>120650</xdr:colOff>
      <xdr:row>56</xdr:row>
      <xdr:rowOff>132080</xdr:rowOff>
    </xdr:to>
    <xdr:sp macro="" textlink="">
      <xdr:nvSpPr>
        <xdr:cNvPr id="255" name="フローチャート: 判断 254"/>
        <xdr:cNvSpPr/>
      </xdr:nvSpPr>
      <xdr:spPr>
        <a:xfrm>
          <a:off x="15621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116857</xdr:rowOff>
    </xdr:from>
    <xdr:ext cx="736600" cy="259045"/>
    <xdr:sp macro="" textlink="">
      <xdr:nvSpPr>
        <xdr:cNvPr id="256" name="テキスト ボックス 255"/>
        <xdr:cNvSpPr txBox="1"/>
      </xdr:nvSpPr>
      <xdr:spPr>
        <a:xfrm>
          <a:off x="15290800" y="9718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50800</xdr:rowOff>
    </xdr:from>
    <xdr:to>
      <xdr:col>73</xdr:col>
      <xdr:colOff>180975</xdr:colOff>
      <xdr:row>56</xdr:row>
      <xdr:rowOff>88900</xdr:rowOff>
    </xdr:to>
    <xdr:cxnSp macro="">
      <xdr:nvCxnSpPr>
        <xdr:cNvPr id="257" name="直線コネクタ 256"/>
        <xdr:cNvCxnSpPr/>
      </xdr:nvCxnSpPr>
      <xdr:spPr>
        <a:xfrm>
          <a:off x="13893800" y="9652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53340</xdr:rowOff>
    </xdr:from>
    <xdr:to>
      <xdr:col>74</xdr:col>
      <xdr:colOff>31750</xdr:colOff>
      <xdr:row>56</xdr:row>
      <xdr:rowOff>154940</xdr:rowOff>
    </xdr:to>
    <xdr:sp macro="" textlink="">
      <xdr:nvSpPr>
        <xdr:cNvPr id="258" name="フローチャート: 判断 257"/>
        <xdr:cNvSpPr/>
      </xdr:nvSpPr>
      <xdr:spPr>
        <a:xfrm>
          <a:off x="14732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139717</xdr:rowOff>
    </xdr:from>
    <xdr:ext cx="762000" cy="259045"/>
    <xdr:sp macro="" textlink="">
      <xdr:nvSpPr>
        <xdr:cNvPr id="259" name="テキスト ボックス 258"/>
        <xdr:cNvSpPr txBox="1"/>
      </xdr:nvSpPr>
      <xdr:spPr>
        <a:xfrm>
          <a:off x="14401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168910</xdr:rowOff>
    </xdr:from>
    <xdr:to>
      <xdr:col>69</xdr:col>
      <xdr:colOff>92075</xdr:colOff>
      <xdr:row>56</xdr:row>
      <xdr:rowOff>50800</xdr:rowOff>
    </xdr:to>
    <xdr:cxnSp macro="">
      <xdr:nvCxnSpPr>
        <xdr:cNvPr id="260" name="直線コネクタ 259"/>
        <xdr:cNvCxnSpPr/>
      </xdr:nvCxnSpPr>
      <xdr:spPr>
        <a:xfrm>
          <a:off x="13004800" y="95986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11430</xdr:rowOff>
    </xdr:from>
    <xdr:to>
      <xdr:col>69</xdr:col>
      <xdr:colOff>142875</xdr:colOff>
      <xdr:row>57</xdr:row>
      <xdr:rowOff>113030</xdr:rowOff>
    </xdr:to>
    <xdr:sp macro="" textlink="">
      <xdr:nvSpPr>
        <xdr:cNvPr id="261" name="フローチャート: 判断 260"/>
        <xdr:cNvSpPr/>
      </xdr:nvSpPr>
      <xdr:spPr>
        <a:xfrm>
          <a:off x="13843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97807</xdr:rowOff>
    </xdr:from>
    <xdr:ext cx="762000" cy="259045"/>
    <xdr:sp macro="" textlink="">
      <xdr:nvSpPr>
        <xdr:cNvPr id="262" name="テキスト ボックス 261"/>
        <xdr:cNvSpPr txBox="1"/>
      </xdr:nvSpPr>
      <xdr:spPr>
        <a:xfrm>
          <a:off x="13512800" y="987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49530</xdr:rowOff>
    </xdr:from>
    <xdr:to>
      <xdr:col>65</xdr:col>
      <xdr:colOff>53975</xdr:colOff>
      <xdr:row>57</xdr:row>
      <xdr:rowOff>151130</xdr:rowOff>
    </xdr:to>
    <xdr:sp macro="" textlink="">
      <xdr:nvSpPr>
        <xdr:cNvPr id="263" name="フローチャート: 判断 262"/>
        <xdr:cNvSpPr/>
      </xdr:nvSpPr>
      <xdr:spPr>
        <a:xfrm>
          <a:off x="12954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135907</xdr:rowOff>
    </xdr:from>
    <xdr:ext cx="762000" cy="259045"/>
    <xdr:sp macro="" textlink="">
      <xdr:nvSpPr>
        <xdr:cNvPr id="264" name="テキスト ボックス 263"/>
        <xdr:cNvSpPr txBox="1"/>
      </xdr:nvSpPr>
      <xdr:spPr>
        <a:xfrm>
          <a:off x="12623800" y="990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15240</xdr:rowOff>
    </xdr:from>
    <xdr:to>
      <xdr:col>82</xdr:col>
      <xdr:colOff>158750</xdr:colOff>
      <xdr:row>56</xdr:row>
      <xdr:rowOff>116840</xdr:rowOff>
    </xdr:to>
    <xdr:sp macro="" textlink="">
      <xdr:nvSpPr>
        <xdr:cNvPr id="270" name="楕円 269"/>
        <xdr:cNvSpPr/>
      </xdr:nvSpPr>
      <xdr:spPr>
        <a:xfrm>
          <a:off x="16459200" y="961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31767</xdr:rowOff>
    </xdr:from>
    <xdr:ext cx="762000" cy="259045"/>
    <xdr:sp macro="" textlink="">
      <xdr:nvSpPr>
        <xdr:cNvPr id="271" name="その他該当値テキスト"/>
        <xdr:cNvSpPr txBox="1"/>
      </xdr:nvSpPr>
      <xdr:spPr>
        <a:xfrm>
          <a:off x="16598900" y="946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133350</xdr:rowOff>
    </xdr:from>
    <xdr:to>
      <xdr:col>78</xdr:col>
      <xdr:colOff>120650</xdr:colOff>
      <xdr:row>56</xdr:row>
      <xdr:rowOff>63500</xdr:rowOff>
    </xdr:to>
    <xdr:sp macro="" textlink="">
      <xdr:nvSpPr>
        <xdr:cNvPr id="272" name="楕円 271"/>
        <xdr:cNvSpPr/>
      </xdr:nvSpPr>
      <xdr:spPr>
        <a:xfrm>
          <a:off x="15621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73677</xdr:rowOff>
    </xdr:from>
    <xdr:ext cx="736600" cy="259045"/>
    <xdr:sp macro="" textlink="">
      <xdr:nvSpPr>
        <xdr:cNvPr id="273" name="テキスト ボックス 272"/>
        <xdr:cNvSpPr txBox="1"/>
      </xdr:nvSpPr>
      <xdr:spPr>
        <a:xfrm>
          <a:off x="15290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38100</xdr:rowOff>
    </xdr:from>
    <xdr:to>
      <xdr:col>74</xdr:col>
      <xdr:colOff>31750</xdr:colOff>
      <xdr:row>56</xdr:row>
      <xdr:rowOff>139700</xdr:rowOff>
    </xdr:to>
    <xdr:sp macro="" textlink="">
      <xdr:nvSpPr>
        <xdr:cNvPr id="274" name="楕円 273"/>
        <xdr:cNvSpPr/>
      </xdr:nvSpPr>
      <xdr:spPr>
        <a:xfrm>
          <a:off x="14732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149877</xdr:rowOff>
    </xdr:from>
    <xdr:ext cx="762000" cy="259045"/>
    <xdr:sp macro="" textlink="">
      <xdr:nvSpPr>
        <xdr:cNvPr id="275" name="テキスト ボックス 274"/>
        <xdr:cNvSpPr txBox="1"/>
      </xdr:nvSpPr>
      <xdr:spPr>
        <a:xfrm>
          <a:off x="14401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0</xdr:rowOff>
    </xdr:from>
    <xdr:to>
      <xdr:col>69</xdr:col>
      <xdr:colOff>142875</xdr:colOff>
      <xdr:row>56</xdr:row>
      <xdr:rowOff>101600</xdr:rowOff>
    </xdr:to>
    <xdr:sp macro="" textlink="">
      <xdr:nvSpPr>
        <xdr:cNvPr id="276" name="楕円 275"/>
        <xdr:cNvSpPr/>
      </xdr:nvSpPr>
      <xdr:spPr>
        <a:xfrm>
          <a:off x="13843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111777</xdr:rowOff>
    </xdr:from>
    <xdr:ext cx="762000" cy="259045"/>
    <xdr:sp macro="" textlink="">
      <xdr:nvSpPr>
        <xdr:cNvPr id="277" name="テキスト ボックス 276"/>
        <xdr:cNvSpPr txBox="1"/>
      </xdr:nvSpPr>
      <xdr:spPr>
        <a:xfrm>
          <a:off x="13512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118110</xdr:rowOff>
    </xdr:from>
    <xdr:to>
      <xdr:col>65</xdr:col>
      <xdr:colOff>53975</xdr:colOff>
      <xdr:row>56</xdr:row>
      <xdr:rowOff>48260</xdr:rowOff>
    </xdr:to>
    <xdr:sp macro="" textlink="">
      <xdr:nvSpPr>
        <xdr:cNvPr id="278" name="楕円 277"/>
        <xdr:cNvSpPr/>
      </xdr:nvSpPr>
      <xdr:spPr>
        <a:xfrm>
          <a:off x="12954000" y="954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58437</xdr:rowOff>
    </xdr:from>
    <xdr:ext cx="762000" cy="259045"/>
    <xdr:sp macro="" textlink="">
      <xdr:nvSpPr>
        <xdr:cNvPr id="279" name="テキスト ボックス 278"/>
        <xdr:cNvSpPr txBox="1"/>
      </xdr:nvSpPr>
      <xdr:spPr>
        <a:xfrm>
          <a:off x="12623800" y="931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補助費等に係る経常収支比率は、下水道企業会計への補助金の減などにより、前年度と比べ０．１ポイント改善した。</a:t>
          </a:r>
        </a:p>
        <a:p>
          <a:r>
            <a:rPr kumimoji="1" lang="ja-JP" altLang="en-US" sz="1300">
              <a:latin typeface="ＭＳ Ｐゴシック" panose="020B0600070205080204" pitchFamily="50" charset="-128"/>
              <a:ea typeface="ＭＳ Ｐゴシック" panose="020B0600070205080204" pitchFamily="50" charset="-128"/>
            </a:rPr>
            <a:t>　今後も引き続き、一部事務組合に対する補助金や公営企業会計の事業内容や市の単独補助金等の見直しを行い、補助費等の削減に努める。</a:t>
          </a: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xdr:rowOff>
    </xdr:from>
    <xdr:to>
      <xdr:col>82</xdr:col>
      <xdr:colOff>107950</xdr:colOff>
      <xdr:row>41</xdr:row>
      <xdr:rowOff>37846</xdr:rowOff>
    </xdr:to>
    <xdr:cxnSp macro="">
      <xdr:nvCxnSpPr>
        <xdr:cNvPr id="304" name="直線コネクタ 303"/>
        <xdr:cNvCxnSpPr/>
      </xdr:nvCxnSpPr>
      <xdr:spPr>
        <a:xfrm flipV="1">
          <a:off x="16510000" y="5837428"/>
          <a:ext cx="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9923</xdr:rowOff>
    </xdr:from>
    <xdr:ext cx="762000" cy="259045"/>
    <xdr:sp macro="" textlink="">
      <xdr:nvSpPr>
        <xdr:cNvPr id="305" name="補助費等最小値テキスト"/>
        <xdr:cNvSpPr txBox="1"/>
      </xdr:nvSpPr>
      <xdr:spPr>
        <a:xfrm>
          <a:off x="16598900" y="703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37846</xdr:rowOff>
    </xdr:from>
    <xdr:to>
      <xdr:col>82</xdr:col>
      <xdr:colOff>196850</xdr:colOff>
      <xdr:row>41</xdr:row>
      <xdr:rowOff>37846</xdr:rowOff>
    </xdr:to>
    <xdr:cxnSp macro="">
      <xdr:nvCxnSpPr>
        <xdr:cNvPr id="306" name="直線コネクタ 305"/>
        <xdr:cNvCxnSpPr/>
      </xdr:nvCxnSpPr>
      <xdr:spPr>
        <a:xfrm>
          <a:off x="16421100" y="7067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94505</xdr:rowOff>
    </xdr:from>
    <xdr:ext cx="762000" cy="259045"/>
    <xdr:sp macro="" textlink="">
      <xdr:nvSpPr>
        <xdr:cNvPr id="307" name="補助費等最大値テキスト"/>
        <xdr:cNvSpPr txBox="1"/>
      </xdr:nvSpPr>
      <xdr:spPr>
        <a:xfrm>
          <a:off x="16598900" y="5580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xdr:rowOff>
    </xdr:from>
    <xdr:to>
      <xdr:col>82</xdr:col>
      <xdr:colOff>196850</xdr:colOff>
      <xdr:row>34</xdr:row>
      <xdr:rowOff>8128</xdr:rowOff>
    </xdr:to>
    <xdr:cxnSp macro="">
      <xdr:nvCxnSpPr>
        <xdr:cNvPr id="308" name="直線コネクタ 307"/>
        <xdr:cNvCxnSpPr/>
      </xdr:nvCxnSpPr>
      <xdr:spPr>
        <a:xfrm>
          <a:off x="16421100" y="5837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140716</xdr:rowOff>
    </xdr:from>
    <xdr:to>
      <xdr:col>82</xdr:col>
      <xdr:colOff>107950</xdr:colOff>
      <xdr:row>36</xdr:row>
      <xdr:rowOff>145288</xdr:rowOff>
    </xdr:to>
    <xdr:cxnSp macro="">
      <xdr:nvCxnSpPr>
        <xdr:cNvPr id="309" name="直線コネクタ 308"/>
        <xdr:cNvCxnSpPr/>
      </xdr:nvCxnSpPr>
      <xdr:spPr>
        <a:xfrm flipV="1">
          <a:off x="15671800" y="631291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71137</xdr:rowOff>
    </xdr:from>
    <xdr:ext cx="762000" cy="259045"/>
    <xdr:sp macro="" textlink="">
      <xdr:nvSpPr>
        <xdr:cNvPr id="310" name="補助費等平均値テキスト"/>
        <xdr:cNvSpPr txBox="1"/>
      </xdr:nvSpPr>
      <xdr:spPr>
        <a:xfrm>
          <a:off x="16598900" y="6243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99060</xdr:rowOff>
    </xdr:from>
    <xdr:to>
      <xdr:col>82</xdr:col>
      <xdr:colOff>158750</xdr:colOff>
      <xdr:row>37</xdr:row>
      <xdr:rowOff>29210</xdr:rowOff>
    </xdr:to>
    <xdr:sp macro="" textlink="">
      <xdr:nvSpPr>
        <xdr:cNvPr id="311" name="フローチャート: 判断 310"/>
        <xdr:cNvSpPr/>
      </xdr:nvSpPr>
      <xdr:spPr>
        <a:xfrm>
          <a:off x="164592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85852</xdr:rowOff>
    </xdr:from>
    <xdr:to>
      <xdr:col>78</xdr:col>
      <xdr:colOff>69850</xdr:colOff>
      <xdr:row>36</xdr:row>
      <xdr:rowOff>145288</xdr:rowOff>
    </xdr:to>
    <xdr:cxnSp macro="">
      <xdr:nvCxnSpPr>
        <xdr:cNvPr id="312" name="直線コネクタ 311"/>
        <xdr:cNvCxnSpPr/>
      </xdr:nvCxnSpPr>
      <xdr:spPr>
        <a:xfrm>
          <a:off x="14782800" y="6258052"/>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80772</xdr:rowOff>
    </xdr:from>
    <xdr:to>
      <xdr:col>78</xdr:col>
      <xdr:colOff>120650</xdr:colOff>
      <xdr:row>37</xdr:row>
      <xdr:rowOff>10922</xdr:rowOff>
    </xdr:to>
    <xdr:sp macro="" textlink="">
      <xdr:nvSpPr>
        <xdr:cNvPr id="313" name="フローチャート: 判断 312"/>
        <xdr:cNvSpPr/>
      </xdr:nvSpPr>
      <xdr:spPr>
        <a:xfrm>
          <a:off x="15621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21099</xdr:rowOff>
    </xdr:from>
    <xdr:ext cx="736600" cy="259045"/>
    <xdr:sp macro="" textlink="">
      <xdr:nvSpPr>
        <xdr:cNvPr id="314" name="テキスト ボックス 313"/>
        <xdr:cNvSpPr txBox="1"/>
      </xdr:nvSpPr>
      <xdr:spPr>
        <a:xfrm>
          <a:off x="15290800" y="6021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85852</xdr:rowOff>
    </xdr:from>
    <xdr:to>
      <xdr:col>73</xdr:col>
      <xdr:colOff>180975</xdr:colOff>
      <xdr:row>36</xdr:row>
      <xdr:rowOff>145288</xdr:rowOff>
    </xdr:to>
    <xdr:cxnSp macro="">
      <xdr:nvCxnSpPr>
        <xdr:cNvPr id="315" name="直線コネクタ 314"/>
        <xdr:cNvCxnSpPr/>
      </xdr:nvCxnSpPr>
      <xdr:spPr>
        <a:xfrm flipV="1">
          <a:off x="13893800" y="6258052"/>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112776</xdr:rowOff>
    </xdr:from>
    <xdr:to>
      <xdr:col>74</xdr:col>
      <xdr:colOff>31750</xdr:colOff>
      <xdr:row>37</xdr:row>
      <xdr:rowOff>42926</xdr:rowOff>
    </xdr:to>
    <xdr:sp macro="" textlink="">
      <xdr:nvSpPr>
        <xdr:cNvPr id="316" name="フローチャート: 判断 315"/>
        <xdr:cNvSpPr/>
      </xdr:nvSpPr>
      <xdr:spPr>
        <a:xfrm>
          <a:off x="14732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27703</xdr:rowOff>
    </xdr:from>
    <xdr:ext cx="762000" cy="259045"/>
    <xdr:sp macro="" textlink="">
      <xdr:nvSpPr>
        <xdr:cNvPr id="317" name="テキスト ボックス 316"/>
        <xdr:cNvSpPr txBox="1"/>
      </xdr:nvSpPr>
      <xdr:spPr>
        <a:xfrm>
          <a:off x="14401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145288</xdr:rowOff>
    </xdr:from>
    <xdr:to>
      <xdr:col>69</xdr:col>
      <xdr:colOff>92075</xdr:colOff>
      <xdr:row>36</xdr:row>
      <xdr:rowOff>159004</xdr:rowOff>
    </xdr:to>
    <xdr:cxnSp macro="">
      <xdr:nvCxnSpPr>
        <xdr:cNvPr id="318" name="直線コネクタ 317"/>
        <xdr:cNvCxnSpPr/>
      </xdr:nvCxnSpPr>
      <xdr:spPr>
        <a:xfrm flipV="1">
          <a:off x="13004800" y="631748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48768</xdr:rowOff>
    </xdr:from>
    <xdr:to>
      <xdr:col>69</xdr:col>
      <xdr:colOff>142875</xdr:colOff>
      <xdr:row>36</xdr:row>
      <xdr:rowOff>150368</xdr:rowOff>
    </xdr:to>
    <xdr:sp macro="" textlink="">
      <xdr:nvSpPr>
        <xdr:cNvPr id="319" name="フローチャート: 判断 318"/>
        <xdr:cNvSpPr/>
      </xdr:nvSpPr>
      <xdr:spPr>
        <a:xfrm>
          <a:off x="13843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160545</xdr:rowOff>
    </xdr:from>
    <xdr:ext cx="762000" cy="259045"/>
    <xdr:sp macro="" textlink="">
      <xdr:nvSpPr>
        <xdr:cNvPr id="320" name="テキスト ボックス 319"/>
        <xdr:cNvSpPr txBox="1"/>
      </xdr:nvSpPr>
      <xdr:spPr>
        <a:xfrm>
          <a:off x="13512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21336</xdr:rowOff>
    </xdr:from>
    <xdr:to>
      <xdr:col>65</xdr:col>
      <xdr:colOff>53975</xdr:colOff>
      <xdr:row>36</xdr:row>
      <xdr:rowOff>122936</xdr:rowOff>
    </xdr:to>
    <xdr:sp macro="" textlink="">
      <xdr:nvSpPr>
        <xdr:cNvPr id="321" name="フローチャート: 判断 320"/>
        <xdr:cNvSpPr/>
      </xdr:nvSpPr>
      <xdr:spPr>
        <a:xfrm>
          <a:off x="12954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133113</xdr:rowOff>
    </xdr:from>
    <xdr:ext cx="762000" cy="259045"/>
    <xdr:sp macro="" textlink="">
      <xdr:nvSpPr>
        <xdr:cNvPr id="322" name="テキスト ボックス 321"/>
        <xdr:cNvSpPr txBox="1"/>
      </xdr:nvSpPr>
      <xdr:spPr>
        <a:xfrm>
          <a:off x="12623800" y="596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89916</xdr:rowOff>
    </xdr:from>
    <xdr:to>
      <xdr:col>82</xdr:col>
      <xdr:colOff>158750</xdr:colOff>
      <xdr:row>37</xdr:row>
      <xdr:rowOff>20066</xdr:rowOff>
    </xdr:to>
    <xdr:sp macro="" textlink="">
      <xdr:nvSpPr>
        <xdr:cNvPr id="328" name="楕円 327"/>
        <xdr:cNvSpPr/>
      </xdr:nvSpPr>
      <xdr:spPr>
        <a:xfrm>
          <a:off x="164592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106443</xdr:rowOff>
    </xdr:from>
    <xdr:ext cx="762000" cy="259045"/>
    <xdr:sp macro="" textlink="">
      <xdr:nvSpPr>
        <xdr:cNvPr id="329" name="補助費等該当値テキスト"/>
        <xdr:cNvSpPr txBox="1"/>
      </xdr:nvSpPr>
      <xdr:spPr>
        <a:xfrm>
          <a:off x="16598900" y="6107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94488</xdr:rowOff>
    </xdr:from>
    <xdr:to>
      <xdr:col>78</xdr:col>
      <xdr:colOff>120650</xdr:colOff>
      <xdr:row>37</xdr:row>
      <xdr:rowOff>24638</xdr:rowOff>
    </xdr:to>
    <xdr:sp macro="" textlink="">
      <xdr:nvSpPr>
        <xdr:cNvPr id="330" name="楕円 329"/>
        <xdr:cNvSpPr/>
      </xdr:nvSpPr>
      <xdr:spPr>
        <a:xfrm>
          <a:off x="156210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9415</xdr:rowOff>
    </xdr:from>
    <xdr:ext cx="736600" cy="259045"/>
    <xdr:sp macro="" textlink="">
      <xdr:nvSpPr>
        <xdr:cNvPr id="331" name="テキスト ボックス 330"/>
        <xdr:cNvSpPr txBox="1"/>
      </xdr:nvSpPr>
      <xdr:spPr>
        <a:xfrm>
          <a:off x="15290800" y="63530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35052</xdr:rowOff>
    </xdr:from>
    <xdr:to>
      <xdr:col>74</xdr:col>
      <xdr:colOff>31750</xdr:colOff>
      <xdr:row>36</xdr:row>
      <xdr:rowOff>136652</xdr:rowOff>
    </xdr:to>
    <xdr:sp macro="" textlink="">
      <xdr:nvSpPr>
        <xdr:cNvPr id="332" name="楕円 331"/>
        <xdr:cNvSpPr/>
      </xdr:nvSpPr>
      <xdr:spPr>
        <a:xfrm>
          <a:off x="147320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146829</xdr:rowOff>
    </xdr:from>
    <xdr:ext cx="762000" cy="259045"/>
    <xdr:sp macro="" textlink="">
      <xdr:nvSpPr>
        <xdr:cNvPr id="333" name="テキスト ボックス 332"/>
        <xdr:cNvSpPr txBox="1"/>
      </xdr:nvSpPr>
      <xdr:spPr>
        <a:xfrm>
          <a:off x="14401800" y="5976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94488</xdr:rowOff>
    </xdr:from>
    <xdr:to>
      <xdr:col>69</xdr:col>
      <xdr:colOff>142875</xdr:colOff>
      <xdr:row>37</xdr:row>
      <xdr:rowOff>24638</xdr:rowOff>
    </xdr:to>
    <xdr:sp macro="" textlink="">
      <xdr:nvSpPr>
        <xdr:cNvPr id="334" name="楕円 333"/>
        <xdr:cNvSpPr/>
      </xdr:nvSpPr>
      <xdr:spPr>
        <a:xfrm>
          <a:off x="138430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9415</xdr:rowOff>
    </xdr:from>
    <xdr:ext cx="762000" cy="259045"/>
    <xdr:sp macro="" textlink="">
      <xdr:nvSpPr>
        <xdr:cNvPr id="335" name="テキスト ボックス 334"/>
        <xdr:cNvSpPr txBox="1"/>
      </xdr:nvSpPr>
      <xdr:spPr>
        <a:xfrm>
          <a:off x="135128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108204</xdr:rowOff>
    </xdr:from>
    <xdr:to>
      <xdr:col>65</xdr:col>
      <xdr:colOff>53975</xdr:colOff>
      <xdr:row>37</xdr:row>
      <xdr:rowOff>38354</xdr:rowOff>
    </xdr:to>
    <xdr:sp macro="" textlink="">
      <xdr:nvSpPr>
        <xdr:cNvPr id="336" name="楕円 335"/>
        <xdr:cNvSpPr/>
      </xdr:nvSpPr>
      <xdr:spPr>
        <a:xfrm>
          <a:off x="129540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23131</xdr:rowOff>
    </xdr:from>
    <xdr:ext cx="762000" cy="259045"/>
    <xdr:sp macro="" textlink="">
      <xdr:nvSpPr>
        <xdr:cNvPr id="337" name="テキスト ボックス 336"/>
        <xdr:cNvSpPr txBox="1"/>
      </xdr:nvSpPr>
      <xdr:spPr>
        <a:xfrm>
          <a:off x="12623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公債費に係る経常収支比率は、計画的な繰上償還の実施により元利償還金は減少しているが、臨時財政対策債の発行額減などにより、前年度と比べ０．６ポイント悪化した。</a:t>
          </a:r>
        </a:p>
        <a:p>
          <a:r>
            <a:rPr kumimoji="1" lang="ja-JP" altLang="en-US" sz="1300">
              <a:latin typeface="ＭＳ Ｐゴシック" panose="020B0600070205080204" pitchFamily="50" charset="-128"/>
              <a:ea typeface="ＭＳ Ｐゴシック" panose="020B0600070205080204" pitchFamily="50" charset="-128"/>
            </a:rPr>
            <a:t>　依然として、類似団体平均を上回っている状況下にあるため、地方債の発行抑制、積極的な繰上償還の実施を行うことにより、公債費の削減に努める。</a:t>
          </a: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2" name="直線コネクタ 35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3" name="テキスト ボックス 352"/>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4" name="直線コネクタ 35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5" name="テキスト ボックス 354"/>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6" name="直線コネクタ 35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7" name="テキスト ボックス 356"/>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8" name="直線コネクタ 35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9" name="テキスト ボックス 358"/>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0" name="直線コネクタ 35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1" name="テキスト ボックス 360"/>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43180</xdr:rowOff>
    </xdr:from>
    <xdr:to>
      <xdr:col>24</xdr:col>
      <xdr:colOff>25400</xdr:colOff>
      <xdr:row>80</xdr:row>
      <xdr:rowOff>54611</xdr:rowOff>
    </xdr:to>
    <xdr:cxnSp macro="">
      <xdr:nvCxnSpPr>
        <xdr:cNvPr id="364" name="直線コネクタ 363"/>
        <xdr:cNvCxnSpPr/>
      </xdr:nvCxnSpPr>
      <xdr:spPr>
        <a:xfrm flipV="1">
          <a:off x="4826000" y="12730480"/>
          <a:ext cx="0" cy="1040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26688</xdr:rowOff>
    </xdr:from>
    <xdr:ext cx="762000" cy="259045"/>
    <xdr:sp macro="" textlink="">
      <xdr:nvSpPr>
        <xdr:cNvPr id="365" name="公債費最小値テキスト"/>
        <xdr:cNvSpPr txBox="1"/>
      </xdr:nvSpPr>
      <xdr:spPr>
        <a:xfrm>
          <a:off x="4914900" y="13742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54611</xdr:rowOff>
    </xdr:from>
    <xdr:to>
      <xdr:col>24</xdr:col>
      <xdr:colOff>114300</xdr:colOff>
      <xdr:row>80</xdr:row>
      <xdr:rowOff>54611</xdr:rowOff>
    </xdr:to>
    <xdr:cxnSp macro="">
      <xdr:nvCxnSpPr>
        <xdr:cNvPr id="366" name="直線コネクタ 365"/>
        <xdr:cNvCxnSpPr/>
      </xdr:nvCxnSpPr>
      <xdr:spPr>
        <a:xfrm>
          <a:off x="4737100" y="13770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129557</xdr:rowOff>
    </xdr:from>
    <xdr:ext cx="762000" cy="259045"/>
    <xdr:sp macro="" textlink="">
      <xdr:nvSpPr>
        <xdr:cNvPr id="367" name="公債費最大値テキスト"/>
        <xdr:cNvSpPr txBox="1"/>
      </xdr:nvSpPr>
      <xdr:spPr>
        <a:xfrm>
          <a:off x="4914900" y="1247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43180</xdr:rowOff>
    </xdr:from>
    <xdr:to>
      <xdr:col>24</xdr:col>
      <xdr:colOff>114300</xdr:colOff>
      <xdr:row>74</xdr:row>
      <xdr:rowOff>43180</xdr:rowOff>
    </xdr:to>
    <xdr:cxnSp macro="">
      <xdr:nvCxnSpPr>
        <xdr:cNvPr id="368" name="直線コネクタ 367"/>
        <xdr:cNvCxnSpPr/>
      </xdr:nvCxnSpPr>
      <xdr:spPr>
        <a:xfrm>
          <a:off x="4737100" y="12730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86995</xdr:rowOff>
    </xdr:from>
    <xdr:to>
      <xdr:col>24</xdr:col>
      <xdr:colOff>25400</xdr:colOff>
      <xdr:row>75</xdr:row>
      <xdr:rowOff>98425</xdr:rowOff>
    </xdr:to>
    <xdr:cxnSp macro="">
      <xdr:nvCxnSpPr>
        <xdr:cNvPr id="369" name="直線コネクタ 368"/>
        <xdr:cNvCxnSpPr/>
      </xdr:nvCxnSpPr>
      <xdr:spPr>
        <a:xfrm>
          <a:off x="3987800" y="12945745"/>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161307</xdr:rowOff>
    </xdr:from>
    <xdr:ext cx="762000" cy="259045"/>
    <xdr:sp macro="" textlink="">
      <xdr:nvSpPr>
        <xdr:cNvPr id="370" name="公債費平均値テキスト"/>
        <xdr:cNvSpPr txBox="1"/>
      </xdr:nvSpPr>
      <xdr:spPr>
        <a:xfrm>
          <a:off x="4914900" y="126771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144780</xdr:rowOff>
    </xdr:from>
    <xdr:to>
      <xdr:col>24</xdr:col>
      <xdr:colOff>76200</xdr:colOff>
      <xdr:row>75</xdr:row>
      <xdr:rowOff>74930</xdr:rowOff>
    </xdr:to>
    <xdr:sp macro="" textlink="">
      <xdr:nvSpPr>
        <xdr:cNvPr id="371" name="フローチャート: 判断 370"/>
        <xdr:cNvSpPr/>
      </xdr:nvSpPr>
      <xdr:spPr>
        <a:xfrm>
          <a:off x="4775200" y="12832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86995</xdr:rowOff>
    </xdr:from>
    <xdr:to>
      <xdr:col>19</xdr:col>
      <xdr:colOff>187325</xdr:colOff>
      <xdr:row>75</xdr:row>
      <xdr:rowOff>125095</xdr:rowOff>
    </xdr:to>
    <xdr:cxnSp macro="">
      <xdr:nvCxnSpPr>
        <xdr:cNvPr id="372" name="直線コネクタ 371"/>
        <xdr:cNvCxnSpPr/>
      </xdr:nvCxnSpPr>
      <xdr:spPr>
        <a:xfrm flipV="1">
          <a:off x="3098800" y="1294574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123825</xdr:rowOff>
    </xdr:from>
    <xdr:to>
      <xdr:col>20</xdr:col>
      <xdr:colOff>38100</xdr:colOff>
      <xdr:row>75</xdr:row>
      <xdr:rowOff>53975</xdr:rowOff>
    </xdr:to>
    <xdr:sp macro="" textlink="">
      <xdr:nvSpPr>
        <xdr:cNvPr id="373" name="フローチャート: 判断 372"/>
        <xdr:cNvSpPr/>
      </xdr:nvSpPr>
      <xdr:spPr>
        <a:xfrm>
          <a:off x="3937000" y="12811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64152</xdr:rowOff>
    </xdr:from>
    <xdr:ext cx="736600" cy="259045"/>
    <xdr:sp macro="" textlink="">
      <xdr:nvSpPr>
        <xdr:cNvPr id="374" name="テキスト ボックス 373"/>
        <xdr:cNvSpPr txBox="1"/>
      </xdr:nvSpPr>
      <xdr:spPr>
        <a:xfrm>
          <a:off x="3606800" y="125800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125095</xdr:rowOff>
    </xdr:from>
    <xdr:to>
      <xdr:col>15</xdr:col>
      <xdr:colOff>98425</xdr:colOff>
      <xdr:row>75</xdr:row>
      <xdr:rowOff>149861</xdr:rowOff>
    </xdr:to>
    <xdr:cxnSp macro="">
      <xdr:nvCxnSpPr>
        <xdr:cNvPr id="375" name="直線コネクタ 374"/>
        <xdr:cNvCxnSpPr/>
      </xdr:nvCxnSpPr>
      <xdr:spPr>
        <a:xfrm flipV="1">
          <a:off x="2209800" y="12983845"/>
          <a:ext cx="889000" cy="2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135255</xdr:rowOff>
    </xdr:from>
    <xdr:to>
      <xdr:col>15</xdr:col>
      <xdr:colOff>149225</xdr:colOff>
      <xdr:row>75</xdr:row>
      <xdr:rowOff>65405</xdr:rowOff>
    </xdr:to>
    <xdr:sp macro="" textlink="">
      <xdr:nvSpPr>
        <xdr:cNvPr id="376" name="フローチャート: 判断 375"/>
        <xdr:cNvSpPr/>
      </xdr:nvSpPr>
      <xdr:spPr>
        <a:xfrm>
          <a:off x="3048000" y="12822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75582</xdr:rowOff>
    </xdr:from>
    <xdr:ext cx="762000" cy="259045"/>
    <xdr:sp macro="" textlink="">
      <xdr:nvSpPr>
        <xdr:cNvPr id="377" name="テキスト ボックス 376"/>
        <xdr:cNvSpPr txBox="1"/>
      </xdr:nvSpPr>
      <xdr:spPr>
        <a:xfrm>
          <a:off x="2717800" y="12591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146050</xdr:rowOff>
    </xdr:from>
    <xdr:to>
      <xdr:col>11</xdr:col>
      <xdr:colOff>9525</xdr:colOff>
      <xdr:row>75</xdr:row>
      <xdr:rowOff>149861</xdr:rowOff>
    </xdr:to>
    <xdr:cxnSp macro="">
      <xdr:nvCxnSpPr>
        <xdr:cNvPr id="378" name="直線コネクタ 377"/>
        <xdr:cNvCxnSpPr/>
      </xdr:nvCxnSpPr>
      <xdr:spPr>
        <a:xfrm>
          <a:off x="1320800" y="13004800"/>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137160</xdr:rowOff>
    </xdr:from>
    <xdr:to>
      <xdr:col>11</xdr:col>
      <xdr:colOff>60325</xdr:colOff>
      <xdr:row>75</xdr:row>
      <xdr:rowOff>67310</xdr:rowOff>
    </xdr:to>
    <xdr:sp macro="" textlink="">
      <xdr:nvSpPr>
        <xdr:cNvPr id="379" name="フローチャート: 判断 378"/>
        <xdr:cNvSpPr/>
      </xdr:nvSpPr>
      <xdr:spPr>
        <a:xfrm>
          <a:off x="2159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77487</xdr:rowOff>
    </xdr:from>
    <xdr:ext cx="762000" cy="259045"/>
    <xdr:sp macro="" textlink="">
      <xdr:nvSpPr>
        <xdr:cNvPr id="380" name="テキスト ボックス 379"/>
        <xdr:cNvSpPr txBox="1"/>
      </xdr:nvSpPr>
      <xdr:spPr>
        <a:xfrm>
          <a:off x="1828800" y="1259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137160</xdr:rowOff>
    </xdr:from>
    <xdr:to>
      <xdr:col>6</xdr:col>
      <xdr:colOff>171450</xdr:colOff>
      <xdr:row>75</xdr:row>
      <xdr:rowOff>67310</xdr:rowOff>
    </xdr:to>
    <xdr:sp macro="" textlink="">
      <xdr:nvSpPr>
        <xdr:cNvPr id="381" name="フローチャート: 判断 380"/>
        <xdr:cNvSpPr/>
      </xdr:nvSpPr>
      <xdr:spPr>
        <a:xfrm>
          <a:off x="1270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77487</xdr:rowOff>
    </xdr:from>
    <xdr:ext cx="762000" cy="259045"/>
    <xdr:sp macro="" textlink="">
      <xdr:nvSpPr>
        <xdr:cNvPr id="382" name="テキスト ボックス 381"/>
        <xdr:cNvSpPr txBox="1"/>
      </xdr:nvSpPr>
      <xdr:spPr>
        <a:xfrm>
          <a:off x="939800" y="1259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3" name="テキスト ボックス 38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4" name="テキスト ボックス 38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5" name="テキスト ボックス 38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6" name="テキスト ボックス 38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7" name="テキスト ボックス 38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47625</xdr:rowOff>
    </xdr:from>
    <xdr:to>
      <xdr:col>24</xdr:col>
      <xdr:colOff>76200</xdr:colOff>
      <xdr:row>75</xdr:row>
      <xdr:rowOff>149225</xdr:rowOff>
    </xdr:to>
    <xdr:sp macro="" textlink="">
      <xdr:nvSpPr>
        <xdr:cNvPr id="388" name="楕円 387"/>
        <xdr:cNvSpPr/>
      </xdr:nvSpPr>
      <xdr:spPr>
        <a:xfrm>
          <a:off x="4775200" y="12906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19702</xdr:rowOff>
    </xdr:from>
    <xdr:ext cx="762000" cy="259045"/>
    <xdr:sp macro="" textlink="">
      <xdr:nvSpPr>
        <xdr:cNvPr id="389" name="公債費該当値テキスト"/>
        <xdr:cNvSpPr txBox="1"/>
      </xdr:nvSpPr>
      <xdr:spPr>
        <a:xfrm>
          <a:off x="4914900" y="12878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36195</xdr:rowOff>
    </xdr:from>
    <xdr:to>
      <xdr:col>20</xdr:col>
      <xdr:colOff>38100</xdr:colOff>
      <xdr:row>75</xdr:row>
      <xdr:rowOff>137795</xdr:rowOff>
    </xdr:to>
    <xdr:sp macro="" textlink="">
      <xdr:nvSpPr>
        <xdr:cNvPr id="390" name="楕円 389"/>
        <xdr:cNvSpPr/>
      </xdr:nvSpPr>
      <xdr:spPr>
        <a:xfrm>
          <a:off x="3937000" y="12894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122572</xdr:rowOff>
    </xdr:from>
    <xdr:ext cx="736600" cy="259045"/>
    <xdr:sp macro="" textlink="">
      <xdr:nvSpPr>
        <xdr:cNvPr id="391" name="テキスト ボックス 390"/>
        <xdr:cNvSpPr txBox="1"/>
      </xdr:nvSpPr>
      <xdr:spPr>
        <a:xfrm>
          <a:off x="3606800" y="129813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74295</xdr:rowOff>
    </xdr:from>
    <xdr:to>
      <xdr:col>15</xdr:col>
      <xdr:colOff>149225</xdr:colOff>
      <xdr:row>76</xdr:row>
      <xdr:rowOff>4445</xdr:rowOff>
    </xdr:to>
    <xdr:sp macro="" textlink="">
      <xdr:nvSpPr>
        <xdr:cNvPr id="392" name="楕円 391"/>
        <xdr:cNvSpPr/>
      </xdr:nvSpPr>
      <xdr:spPr>
        <a:xfrm>
          <a:off x="3048000" y="12933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160672</xdr:rowOff>
    </xdr:from>
    <xdr:ext cx="762000" cy="259045"/>
    <xdr:sp macro="" textlink="">
      <xdr:nvSpPr>
        <xdr:cNvPr id="393" name="テキスト ボックス 392"/>
        <xdr:cNvSpPr txBox="1"/>
      </xdr:nvSpPr>
      <xdr:spPr>
        <a:xfrm>
          <a:off x="2717800" y="13019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99060</xdr:rowOff>
    </xdr:from>
    <xdr:to>
      <xdr:col>11</xdr:col>
      <xdr:colOff>60325</xdr:colOff>
      <xdr:row>76</xdr:row>
      <xdr:rowOff>29211</xdr:rowOff>
    </xdr:to>
    <xdr:sp macro="" textlink="">
      <xdr:nvSpPr>
        <xdr:cNvPr id="394" name="楕円 393"/>
        <xdr:cNvSpPr/>
      </xdr:nvSpPr>
      <xdr:spPr>
        <a:xfrm>
          <a:off x="2159000" y="129578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13988</xdr:rowOff>
    </xdr:from>
    <xdr:ext cx="762000" cy="259045"/>
    <xdr:sp macro="" textlink="">
      <xdr:nvSpPr>
        <xdr:cNvPr id="395" name="テキスト ボックス 394"/>
        <xdr:cNvSpPr txBox="1"/>
      </xdr:nvSpPr>
      <xdr:spPr>
        <a:xfrm>
          <a:off x="1828800" y="13044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95250</xdr:rowOff>
    </xdr:from>
    <xdr:to>
      <xdr:col>6</xdr:col>
      <xdr:colOff>171450</xdr:colOff>
      <xdr:row>76</xdr:row>
      <xdr:rowOff>25400</xdr:rowOff>
    </xdr:to>
    <xdr:sp macro="" textlink="">
      <xdr:nvSpPr>
        <xdr:cNvPr id="396" name="楕円 395"/>
        <xdr:cNvSpPr/>
      </xdr:nvSpPr>
      <xdr:spPr>
        <a:xfrm>
          <a:off x="1270000" y="1295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10177</xdr:rowOff>
    </xdr:from>
    <xdr:ext cx="762000" cy="259045"/>
    <xdr:sp macro="" textlink="">
      <xdr:nvSpPr>
        <xdr:cNvPr id="397" name="テキスト ボックス 396"/>
        <xdr:cNvSpPr txBox="1"/>
      </xdr:nvSpPr>
      <xdr:spPr>
        <a:xfrm>
          <a:off x="939800" y="1304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の経常収支比率は、扶助費などにおいて類似団体平均を下回っているため、類似団体平均よりも良い水準となっているが、物件費に係る比率の悪化などにより、前年度と比べ９．１ポイント悪化した。</a:t>
          </a:r>
        </a:p>
        <a:p>
          <a:r>
            <a:rPr kumimoji="1" lang="ja-JP" altLang="en-US" sz="1300">
              <a:latin typeface="ＭＳ Ｐゴシック" panose="020B0600070205080204" pitchFamily="50" charset="-128"/>
              <a:ea typeface="ＭＳ Ｐゴシック" panose="020B0600070205080204" pitchFamily="50" charset="-128"/>
            </a:rPr>
            <a:t>　今後とも第２次洲本市行政改革実施方策に基づき、より一層の経常経費の削減に努める。</a:t>
          </a:r>
        </a:p>
      </xdr:txBody>
    </xdr:sp>
    <xdr:clientData/>
  </xdr:twoCellAnchor>
  <xdr:oneCellAnchor>
    <xdr:from>
      <xdr:col>62</xdr:col>
      <xdr:colOff>6350</xdr:colOff>
      <xdr:row>69</xdr:row>
      <xdr:rowOff>107950</xdr:rowOff>
    </xdr:from>
    <xdr:ext cx="298543" cy="225703"/>
    <xdr:sp macro="" textlink="">
      <xdr:nvSpPr>
        <xdr:cNvPr id="409" name="テキスト ボックス 40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0" name="直線コネクタ 40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1" name="テキスト ボックス 41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2" name="直線コネクタ 411"/>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3" name="テキスト ボックス 412"/>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4" name="直線コネクタ 413"/>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5" name="テキスト ボックス 414"/>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6" name="直線コネクタ 415"/>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7" name="テキスト ボックス 416"/>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8" name="直線コネクタ 417"/>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9" name="テキスト ボックス 418"/>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117856</xdr:rowOff>
    </xdr:from>
    <xdr:to>
      <xdr:col>82</xdr:col>
      <xdr:colOff>107950</xdr:colOff>
      <xdr:row>79</xdr:row>
      <xdr:rowOff>97282</xdr:rowOff>
    </xdr:to>
    <xdr:cxnSp macro="">
      <xdr:nvCxnSpPr>
        <xdr:cNvPr id="423" name="直線コネクタ 422"/>
        <xdr:cNvCxnSpPr/>
      </xdr:nvCxnSpPr>
      <xdr:spPr>
        <a:xfrm flipV="1">
          <a:off x="16510000" y="12462256"/>
          <a:ext cx="0" cy="1179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69359</xdr:rowOff>
    </xdr:from>
    <xdr:ext cx="762000" cy="259045"/>
    <xdr:sp macro="" textlink="">
      <xdr:nvSpPr>
        <xdr:cNvPr id="424" name="公債費以外最小値テキスト"/>
        <xdr:cNvSpPr txBox="1"/>
      </xdr:nvSpPr>
      <xdr:spPr>
        <a:xfrm>
          <a:off x="16598900" y="13613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79</xdr:row>
      <xdr:rowOff>97282</xdr:rowOff>
    </xdr:from>
    <xdr:to>
      <xdr:col>82</xdr:col>
      <xdr:colOff>196850</xdr:colOff>
      <xdr:row>79</xdr:row>
      <xdr:rowOff>97282</xdr:rowOff>
    </xdr:to>
    <xdr:cxnSp macro="">
      <xdr:nvCxnSpPr>
        <xdr:cNvPr id="425" name="直線コネクタ 424"/>
        <xdr:cNvCxnSpPr/>
      </xdr:nvCxnSpPr>
      <xdr:spPr>
        <a:xfrm>
          <a:off x="16421100" y="13641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32783</xdr:rowOff>
    </xdr:from>
    <xdr:ext cx="762000" cy="259045"/>
    <xdr:sp macro="" textlink="">
      <xdr:nvSpPr>
        <xdr:cNvPr id="426" name="公債費以外最大値テキスト"/>
        <xdr:cNvSpPr txBox="1"/>
      </xdr:nvSpPr>
      <xdr:spPr>
        <a:xfrm>
          <a:off x="16598900" y="12205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117856</xdr:rowOff>
    </xdr:from>
    <xdr:to>
      <xdr:col>82</xdr:col>
      <xdr:colOff>196850</xdr:colOff>
      <xdr:row>72</xdr:row>
      <xdr:rowOff>117856</xdr:rowOff>
    </xdr:to>
    <xdr:cxnSp macro="">
      <xdr:nvCxnSpPr>
        <xdr:cNvPr id="427" name="直線コネクタ 426"/>
        <xdr:cNvCxnSpPr/>
      </xdr:nvCxnSpPr>
      <xdr:spPr>
        <a:xfrm>
          <a:off x="16421100" y="12462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73</xdr:row>
      <xdr:rowOff>147574</xdr:rowOff>
    </xdr:from>
    <xdr:to>
      <xdr:col>82</xdr:col>
      <xdr:colOff>107950</xdr:colOff>
      <xdr:row>76</xdr:row>
      <xdr:rowOff>49276</xdr:rowOff>
    </xdr:to>
    <xdr:cxnSp macro="">
      <xdr:nvCxnSpPr>
        <xdr:cNvPr id="428" name="直線コネクタ 427"/>
        <xdr:cNvCxnSpPr/>
      </xdr:nvCxnSpPr>
      <xdr:spPr>
        <a:xfrm>
          <a:off x="15671800" y="12663424"/>
          <a:ext cx="838200" cy="416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57421</xdr:rowOff>
    </xdr:from>
    <xdr:ext cx="762000" cy="259045"/>
    <xdr:sp macro="" textlink="">
      <xdr:nvSpPr>
        <xdr:cNvPr id="429" name="公債費以外平均値テキスト"/>
        <xdr:cNvSpPr txBox="1"/>
      </xdr:nvSpPr>
      <xdr:spPr>
        <a:xfrm>
          <a:off x="16598900" y="13087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85344</xdr:rowOff>
    </xdr:from>
    <xdr:to>
      <xdr:col>82</xdr:col>
      <xdr:colOff>158750</xdr:colOff>
      <xdr:row>77</xdr:row>
      <xdr:rowOff>15494</xdr:rowOff>
    </xdr:to>
    <xdr:sp macro="" textlink="">
      <xdr:nvSpPr>
        <xdr:cNvPr id="430" name="フローチャート: 判断 429"/>
        <xdr:cNvSpPr/>
      </xdr:nvSpPr>
      <xdr:spPr>
        <a:xfrm>
          <a:off x="16459200" y="131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73</xdr:row>
      <xdr:rowOff>147574</xdr:rowOff>
    </xdr:from>
    <xdr:to>
      <xdr:col>78</xdr:col>
      <xdr:colOff>69850</xdr:colOff>
      <xdr:row>75</xdr:row>
      <xdr:rowOff>78994</xdr:rowOff>
    </xdr:to>
    <xdr:cxnSp macro="">
      <xdr:nvCxnSpPr>
        <xdr:cNvPr id="431" name="直線コネクタ 430"/>
        <xdr:cNvCxnSpPr/>
      </xdr:nvCxnSpPr>
      <xdr:spPr>
        <a:xfrm flipV="1">
          <a:off x="14782800" y="12663424"/>
          <a:ext cx="8890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133350</xdr:rowOff>
    </xdr:from>
    <xdr:to>
      <xdr:col>78</xdr:col>
      <xdr:colOff>120650</xdr:colOff>
      <xdr:row>76</xdr:row>
      <xdr:rowOff>63500</xdr:rowOff>
    </xdr:to>
    <xdr:sp macro="" textlink="">
      <xdr:nvSpPr>
        <xdr:cNvPr id="432" name="フローチャート: 判断 431"/>
        <xdr:cNvSpPr/>
      </xdr:nvSpPr>
      <xdr:spPr>
        <a:xfrm>
          <a:off x="15621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48277</xdr:rowOff>
    </xdr:from>
    <xdr:ext cx="736600" cy="259045"/>
    <xdr:sp macro="" textlink="">
      <xdr:nvSpPr>
        <xdr:cNvPr id="433" name="テキスト ボックス 432"/>
        <xdr:cNvSpPr txBox="1"/>
      </xdr:nvSpPr>
      <xdr:spPr>
        <a:xfrm>
          <a:off x="15290800" y="13078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60706</xdr:rowOff>
    </xdr:from>
    <xdr:to>
      <xdr:col>73</xdr:col>
      <xdr:colOff>180975</xdr:colOff>
      <xdr:row>75</xdr:row>
      <xdr:rowOff>78994</xdr:rowOff>
    </xdr:to>
    <xdr:cxnSp macro="">
      <xdr:nvCxnSpPr>
        <xdr:cNvPr id="434" name="直線コネクタ 433"/>
        <xdr:cNvCxnSpPr/>
      </xdr:nvCxnSpPr>
      <xdr:spPr>
        <a:xfrm>
          <a:off x="13893800" y="1291945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117348</xdr:rowOff>
    </xdr:from>
    <xdr:to>
      <xdr:col>74</xdr:col>
      <xdr:colOff>31750</xdr:colOff>
      <xdr:row>77</xdr:row>
      <xdr:rowOff>47498</xdr:rowOff>
    </xdr:to>
    <xdr:sp macro="" textlink="">
      <xdr:nvSpPr>
        <xdr:cNvPr id="435" name="フローチャート: 判断 434"/>
        <xdr:cNvSpPr/>
      </xdr:nvSpPr>
      <xdr:spPr>
        <a:xfrm>
          <a:off x="14732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32275</xdr:rowOff>
    </xdr:from>
    <xdr:ext cx="762000" cy="259045"/>
    <xdr:sp macro="" textlink="">
      <xdr:nvSpPr>
        <xdr:cNvPr id="436" name="テキスト ボックス 435"/>
        <xdr:cNvSpPr txBox="1"/>
      </xdr:nvSpPr>
      <xdr:spPr>
        <a:xfrm>
          <a:off x="144018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76708</xdr:rowOff>
    </xdr:from>
    <xdr:to>
      <xdr:col>69</xdr:col>
      <xdr:colOff>92075</xdr:colOff>
      <xdr:row>75</xdr:row>
      <xdr:rowOff>60706</xdr:rowOff>
    </xdr:to>
    <xdr:cxnSp macro="">
      <xdr:nvCxnSpPr>
        <xdr:cNvPr id="437" name="直線コネクタ 436"/>
        <xdr:cNvCxnSpPr/>
      </xdr:nvCxnSpPr>
      <xdr:spPr>
        <a:xfrm>
          <a:off x="13004800" y="12764008"/>
          <a:ext cx="8890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167639</xdr:rowOff>
    </xdr:from>
    <xdr:to>
      <xdr:col>69</xdr:col>
      <xdr:colOff>142875</xdr:colOff>
      <xdr:row>77</xdr:row>
      <xdr:rowOff>97789</xdr:rowOff>
    </xdr:to>
    <xdr:sp macro="" textlink="">
      <xdr:nvSpPr>
        <xdr:cNvPr id="438" name="フローチャート: 判断 437"/>
        <xdr:cNvSpPr/>
      </xdr:nvSpPr>
      <xdr:spPr>
        <a:xfrm>
          <a:off x="13843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82566</xdr:rowOff>
    </xdr:from>
    <xdr:ext cx="762000" cy="259045"/>
    <xdr:sp macro="" textlink="">
      <xdr:nvSpPr>
        <xdr:cNvPr id="439" name="テキスト ボックス 438"/>
        <xdr:cNvSpPr txBox="1"/>
      </xdr:nvSpPr>
      <xdr:spPr>
        <a:xfrm>
          <a:off x="13512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135637</xdr:rowOff>
    </xdr:from>
    <xdr:to>
      <xdr:col>65</xdr:col>
      <xdr:colOff>53975</xdr:colOff>
      <xdr:row>77</xdr:row>
      <xdr:rowOff>65787</xdr:rowOff>
    </xdr:to>
    <xdr:sp macro="" textlink="">
      <xdr:nvSpPr>
        <xdr:cNvPr id="440" name="フローチャート: 判断 439"/>
        <xdr:cNvSpPr/>
      </xdr:nvSpPr>
      <xdr:spPr>
        <a:xfrm>
          <a:off x="12954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50564</xdr:rowOff>
    </xdr:from>
    <xdr:ext cx="762000" cy="259045"/>
    <xdr:sp macro="" textlink="">
      <xdr:nvSpPr>
        <xdr:cNvPr id="441" name="テキスト ボックス 440"/>
        <xdr:cNvSpPr txBox="1"/>
      </xdr:nvSpPr>
      <xdr:spPr>
        <a:xfrm>
          <a:off x="12623800" y="13252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169926</xdr:rowOff>
    </xdr:from>
    <xdr:to>
      <xdr:col>82</xdr:col>
      <xdr:colOff>158750</xdr:colOff>
      <xdr:row>76</xdr:row>
      <xdr:rowOff>100076</xdr:rowOff>
    </xdr:to>
    <xdr:sp macro="" textlink="">
      <xdr:nvSpPr>
        <xdr:cNvPr id="447" name="楕円 446"/>
        <xdr:cNvSpPr/>
      </xdr:nvSpPr>
      <xdr:spPr>
        <a:xfrm>
          <a:off x="16459200" y="1302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15003</xdr:rowOff>
    </xdr:from>
    <xdr:ext cx="762000" cy="259045"/>
    <xdr:sp macro="" textlink="">
      <xdr:nvSpPr>
        <xdr:cNvPr id="448" name="公債費以外該当値テキスト"/>
        <xdr:cNvSpPr txBox="1"/>
      </xdr:nvSpPr>
      <xdr:spPr>
        <a:xfrm>
          <a:off x="16598900" y="12873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73</xdr:row>
      <xdr:rowOff>96774</xdr:rowOff>
    </xdr:from>
    <xdr:to>
      <xdr:col>78</xdr:col>
      <xdr:colOff>120650</xdr:colOff>
      <xdr:row>74</xdr:row>
      <xdr:rowOff>26924</xdr:rowOff>
    </xdr:to>
    <xdr:sp macro="" textlink="">
      <xdr:nvSpPr>
        <xdr:cNvPr id="449" name="楕円 448"/>
        <xdr:cNvSpPr/>
      </xdr:nvSpPr>
      <xdr:spPr>
        <a:xfrm>
          <a:off x="15621000" y="1261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72</xdr:row>
      <xdr:rowOff>37101</xdr:rowOff>
    </xdr:from>
    <xdr:ext cx="736600" cy="259045"/>
    <xdr:sp macro="" textlink="">
      <xdr:nvSpPr>
        <xdr:cNvPr id="450" name="テキスト ボックス 449"/>
        <xdr:cNvSpPr txBox="1"/>
      </xdr:nvSpPr>
      <xdr:spPr>
        <a:xfrm>
          <a:off x="15290800" y="12381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28194</xdr:rowOff>
    </xdr:from>
    <xdr:to>
      <xdr:col>74</xdr:col>
      <xdr:colOff>31750</xdr:colOff>
      <xdr:row>75</xdr:row>
      <xdr:rowOff>129794</xdr:rowOff>
    </xdr:to>
    <xdr:sp macro="" textlink="">
      <xdr:nvSpPr>
        <xdr:cNvPr id="451" name="楕円 450"/>
        <xdr:cNvSpPr/>
      </xdr:nvSpPr>
      <xdr:spPr>
        <a:xfrm>
          <a:off x="14732000" y="12886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139971</xdr:rowOff>
    </xdr:from>
    <xdr:ext cx="762000" cy="259045"/>
    <xdr:sp macro="" textlink="">
      <xdr:nvSpPr>
        <xdr:cNvPr id="452" name="テキスト ボックス 451"/>
        <xdr:cNvSpPr txBox="1"/>
      </xdr:nvSpPr>
      <xdr:spPr>
        <a:xfrm>
          <a:off x="14401800" y="12655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9906</xdr:rowOff>
    </xdr:from>
    <xdr:to>
      <xdr:col>69</xdr:col>
      <xdr:colOff>142875</xdr:colOff>
      <xdr:row>75</xdr:row>
      <xdr:rowOff>111506</xdr:rowOff>
    </xdr:to>
    <xdr:sp macro="" textlink="">
      <xdr:nvSpPr>
        <xdr:cNvPr id="453" name="楕円 452"/>
        <xdr:cNvSpPr/>
      </xdr:nvSpPr>
      <xdr:spPr>
        <a:xfrm>
          <a:off x="13843000" y="12868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121683</xdr:rowOff>
    </xdr:from>
    <xdr:ext cx="762000" cy="259045"/>
    <xdr:sp macro="" textlink="">
      <xdr:nvSpPr>
        <xdr:cNvPr id="454" name="テキスト ボックス 453"/>
        <xdr:cNvSpPr txBox="1"/>
      </xdr:nvSpPr>
      <xdr:spPr>
        <a:xfrm>
          <a:off x="13512800" y="12637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25908</xdr:rowOff>
    </xdr:from>
    <xdr:to>
      <xdr:col>65</xdr:col>
      <xdr:colOff>53975</xdr:colOff>
      <xdr:row>74</xdr:row>
      <xdr:rowOff>127508</xdr:rowOff>
    </xdr:to>
    <xdr:sp macro="" textlink="">
      <xdr:nvSpPr>
        <xdr:cNvPr id="455" name="楕円 454"/>
        <xdr:cNvSpPr/>
      </xdr:nvSpPr>
      <xdr:spPr>
        <a:xfrm>
          <a:off x="12954000" y="12713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137685</xdr:rowOff>
    </xdr:from>
    <xdr:ext cx="762000" cy="259045"/>
    <xdr:sp macro="" textlink="">
      <xdr:nvSpPr>
        <xdr:cNvPr id="456" name="テキスト ボックス 455"/>
        <xdr:cNvSpPr txBox="1"/>
      </xdr:nvSpPr>
      <xdr:spPr>
        <a:xfrm>
          <a:off x="12623800" y="12482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兵庫県洲本市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80736</xdr:rowOff>
    </xdr:from>
    <xdr:to>
      <xdr:col>29</xdr:col>
      <xdr:colOff>127000</xdr:colOff>
      <xdr:row>20</xdr:row>
      <xdr:rowOff>49711</xdr:rowOff>
    </xdr:to>
    <xdr:cxnSp macro="">
      <xdr:nvCxnSpPr>
        <xdr:cNvPr id="47" name="直線コネクタ 46"/>
        <xdr:cNvCxnSpPr/>
      </xdr:nvCxnSpPr>
      <xdr:spPr bwMode="auto">
        <a:xfrm flipV="1">
          <a:off x="5651500" y="2185761"/>
          <a:ext cx="0" cy="134057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21788</xdr:rowOff>
    </xdr:from>
    <xdr:ext cx="762000" cy="259045"/>
    <xdr:sp macro="" textlink="">
      <xdr:nvSpPr>
        <xdr:cNvPr id="48" name="人口1人当たり決算額の推移最小値テキスト130"/>
        <xdr:cNvSpPr txBox="1"/>
      </xdr:nvSpPr>
      <xdr:spPr>
        <a:xfrm>
          <a:off x="5740400" y="3498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49711</xdr:rowOff>
    </xdr:from>
    <xdr:to>
      <xdr:col>30</xdr:col>
      <xdr:colOff>25400</xdr:colOff>
      <xdr:row>20</xdr:row>
      <xdr:rowOff>49711</xdr:rowOff>
    </xdr:to>
    <xdr:cxnSp macro="">
      <xdr:nvCxnSpPr>
        <xdr:cNvPr id="49" name="直線コネクタ 48"/>
        <xdr:cNvCxnSpPr/>
      </xdr:nvCxnSpPr>
      <xdr:spPr bwMode="auto">
        <a:xfrm>
          <a:off x="5562600" y="35263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167113</xdr:rowOff>
    </xdr:from>
    <xdr:ext cx="762000" cy="259045"/>
    <xdr:sp macro="" textlink="">
      <xdr:nvSpPr>
        <xdr:cNvPr id="50" name="人口1人当たり決算額の推移最大値テキスト130"/>
        <xdr:cNvSpPr txBox="1"/>
      </xdr:nvSpPr>
      <xdr:spPr>
        <a:xfrm>
          <a:off x="5740400" y="192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80736</xdr:rowOff>
    </xdr:from>
    <xdr:to>
      <xdr:col>30</xdr:col>
      <xdr:colOff>25400</xdr:colOff>
      <xdr:row>12</xdr:row>
      <xdr:rowOff>80736</xdr:rowOff>
    </xdr:to>
    <xdr:cxnSp macro="">
      <xdr:nvCxnSpPr>
        <xdr:cNvPr id="51" name="直線コネクタ 50"/>
        <xdr:cNvCxnSpPr/>
      </xdr:nvCxnSpPr>
      <xdr:spPr bwMode="auto">
        <a:xfrm>
          <a:off x="5562600" y="21857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86244</xdr:rowOff>
    </xdr:from>
    <xdr:to>
      <xdr:col>29</xdr:col>
      <xdr:colOff>127000</xdr:colOff>
      <xdr:row>17</xdr:row>
      <xdr:rowOff>151286</xdr:rowOff>
    </xdr:to>
    <xdr:cxnSp macro="">
      <xdr:nvCxnSpPr>
        <xdr:cNvPr id="52" name="直線コネクタ 51"/>
        <xdr:cNvCxnSpPr/>
      </xdr:nvCxnSpPr>
      <xdr:spPr bwMode="auto">
        <a:xfrm flipV="1">
          <a:off x="5003800" y="3048519"/>
          <a:ext cx="647700" cy="650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9560</xdr:rowOff>
    </xdr:from>
    <xdr:ext cx="762000" cy="259045"/>
    <xdr:sp macro="" textlink="">
      <xdr:nvSpPr>
        <xdr:cNvPr id="53" name="人口1人当たり決算額の推移平均値テキスト130"/>
        <xdr:cNvSpPr txBox="1"/>
      </xdr:nvSpPr>
      <xdr:spPr>
        <a:xfrm>
          <a:off x="5740400" y="28003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164483</xdr:rowOff>
    </xdr:from>
    <xdr:to>
      <xdr:col>29</xdr:col>
      <xdr:colOff>177800</xdr:colOff>
      <xdr:row>17</xdr:row>
      <xdr:rowOff>94633</xdr:rowOff>
    </xdr:to>
    <xdr:sp macro="" textlink="">
      <xdr:nvSpPr>
        <xdr:cNvPr id="54" name="フローチャート: 判断 53"/>
        <xdr:cNvSpPr/>
      </xdr:nvSpPr>
      <xdr:spPr bwMode="auto">
        <a:xfrm>
          <a:off x="5600700" y="29553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151286</xdr:rowOff>
    </xdr:from>
    <xdr:to>
      <xdr:col>26</xdr:col>
      <xdr:colOff>50800</xdr:colOff>
      <xdr:row>18</xdr:row>
      <xdr:rowOff>54458</xdr:rowOff>
    </xdr:to>
    <xdr:cxnSp macro="">
      <xdr:nvCxnSpPr>
        <xdr:cNvPr id="55" name="直線コネクタ 54"/>
        <xdr:cNvCxnSpPr/>
      </xdr:nvCxnSpPr>
      <xdr:spPr bwMode="auto">
        <a:xfrm flipV="1">
          <a:off x="4305300" y="3113561"/>
          <a:ext cx="698500" cy="746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4692</xdr:rowOff>
    </xdr:from>
    <xdr:to>
      <xdr:col>26</xdr:col>
      <xdr:colOff>101600</xdr:colOff>
      <xdr:row>17</xdr:row>
      <xdr:rowOff>106292</xdr:rowOff>
    </xdr:to>
    <xdr:sp macro="" textlink="">
      <xdr:nvSpPr>
        <xdr:cNvPr id="56" name="フローチャート: 判断 55"/>
        <xdr:cNvSpPr/>
      </xdr:nvSpPr>
      <xdr:spPr bwMode="auto">
        <a:xfrm>
          <a:off x="4953000" y="29669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116469</xdr:rowOff>
    </xdr:from>
    <xdr:ext cx="736600" cy="259045"/>
    <xdr:sp macro="" textlink="">
      <xdr:nvSpPr>
        <xdr:cNvPr id="57" name="テキスト ボックス 56"/>
        <xdr:cNvSpPr txBox="1"/>
      </xdr:nvSpPr>
      <xdr:spPr>
        <a:xfrm>
          <a:off x="4622800" y="27358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41645</xdr:rowOff>
    </xdr:from>
    <xdr:to>
      <xdr:col>22</xdr:col>
      <xdr:colOff>114300</xdr:colOff>
      <xdr:row>18</xdr:row>
      <xdr:rowOff>54458</xdr:rowOff>
    </xdr:to>
    <xdr:cxnSp macro="">
      <xdr:nvCxnSpPr>
        <xdr:cNvPr id="58" name="直線コネクタ 57"/>
        <xdr:cNvCxnSpPr/>
      </xdr:nvCxnSpPr>
      <xdr:spPr bwMode="auto">
        <a:xfrm>
          <a:off x="3606800" y="3175370"/>
          <a:ext cx="698500" cy="128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49933</xdr:rowOff>
    </xdr:from>
    <xdr:to>
      <xdr:col>22</xdr:col>
      <xdr:colOff>165100</xdr:colOff>
      <xdr:row>17</xdr:row>
      <xdr:rowOff>151533</xdr:rowOff>
    </xdr:to>
    <xdr:sp macro="" textlink="">
      <xdr:nvSpPr>
        <xdr:cNvPr id="59" name="フローチャート: 判断 58"/>
        <xdr:cNvSpPr/>
      </xdr:nvSpPr>
      <xdr:spPr bwMode="auto">
        <a:xfrm>
          <a:off x="4254500" y="30122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161710</xdr:rowOff>
    </xdr:from>
    <xdr:ext cx="762000" cy="259045"/>
    <xdr:sp macro="" textlink="">
      <xdr:nvSpPr>
        <xdr:cNvPr id="60" name="テキスト ボックス 59"/>
        <xdr:cNvSpPr txBox="1"/>
      </xdr:nvSpPr>
      <xdr:spPr>
        <a:xfrm>
          <a:off x="3924300" y="278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41645</xdr:rowOff>
    </xdr:from>
    <xdr:to>
      <xdr:col>18</xdr:col>
      <xdr:colOff>177800</xdr:colOff>
      <xdr:row>18</xdr:row>
      <xdr:rowOff>59541</xdr:rowOff>
    </xdr:to>
    <xdr:cxnSp macro="">
      <xdr:nvCxnSpPr>
        <xdr:cNvPr id="61" name="直線コネクタ 60"/>
        <xdr:cNvCxnSpPr/>
      </xdr:nvCxnSpPr>
      <xdr:spPr bwMode="auto">
        <a:xfrm flipV="1">
          <a:off x="2908300" y="3175370"/>
          <a:ext cx="698500" cy="178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82220</xdr:rowOff>
    </xdr:from>
    <xdr:to>
      <xdr:col>19</xdr:col>
      <xdr:colOff>38100</xdr:colOff>
      <xdr:row>18</xdr:row>
      <xdr:rowOff>12370</xdr:rowOff>
    </xdr:to>
    <xdr:sp macro="" textlink="">
      <xdr:nvSpPr>
        <xdr:cNvPr id="62" name="フローチャート: 判断 61"/>
        <xdr:cNvSpPr/>
      </xdr:nvSpPr>
      <xdr:spPr bwMode="auto">
        <a:xfrm>
          <a:off x="3556000" y="30444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22547</xdr:rowOff>
    </xdr:from>
    <xdr:ext cx="762000" cy="259045"/>
    <xdr:sp macro="" textlink="">
      <xdr:nvSpPr>
        <xdr:cNvPr id="63" name="テキスト ボックス 62"/>
        <xdr:cNvSpPr txBox="1"/>
      </xdr:nvSpPr>
      <xdr:spPr>
        <a:xfrm>
          <a:off x="3225800" y="2813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99724</xdr:rowOff>
    </xdr:from>
    <xdr:to>
      <xdr:col>15</xdr:col>
      <xdr:colOff>101600</xdr:colOff>
      <xdr:row>18</xdr:row>
      <xdr:rowOff>29874</xdr:rowOff>
    </xdr:to>
    <xdr:sp macro="" textlink="">
      <xdr:nvSpPr>
        <xdr:cNvPr id="64" name="フローチャート: 判断 63"/>
        <xdr:cNvSpPr/>
      </xdr:nvSpPr>
      <xdr:spPr bwMode="auto">
        <a:xfrm>
          <a:off x="2857500" y="3061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40051</xdr:rowOff>
    </xdr:from>
    <xdr:ext cx="762000" cy="259045"/>
    <xdr:sp macro="" textlink="">
      <xdr:nvSpPr>
        <xdr:cNvPr id="65" name="テキスト ボックス 64"/>
        <xdr:cNvSpPr txBox="1"/>
      </xdr:nvSpPr>
      <xdr:spPr>
        <a:xfrm>
          <a:off x="2527300" y="2830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35444</xdr:rowOff>
    </xdr:from>
    <xdr:to>
      <xdr:col>29</xdr:col>
      <xdr:colOff>177800</xdr:colOff>
      <xdr:row>17</xdr:row>
      <xdr:rowOff>137044</xdr:rowOff>
    </xdr:to>
    <xdr:sp macro="" textlink="">
      <xdr:nvSpPr>
        <xdr:cNvPr id="71" name="楕円 70"/>
        <xdr:cNvSpPr/>
      </xdr:nvSpPr>
      <xdr:spPr bwMode="auto">
        <a:xfrm>
          <a:off x="5600700" y="29977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7521</xdr:rowOff>
    </xdr:from>
    <xdr:ext cx="762000" cy="259045"/>
    <xdr:sp macro="" textlink="">
      <xdr:nvSpPr>
        <xdr:cNvPr id="72" name="人口1人当たり決算額の推移該当値テキスト130"/>
        <xdr:cNvSpPr txBox="1"/>
      </xdr:nvSpPr>
      <xdr:spPr>
        <a:xfrm>
          <a:off x="5740400" y="2969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100486</xdr:rowOff>
    </xdr:from>
    <xdr:to>
      <xdr:col>26</xdr:col>
      <xdr:colOff>101600</xdr:colOff>
      <xdr:row>18</xdr:row>
      <xdr:rowOff>30636</xdr:rowOff>
    </xdr:to>
    <xdr:sp macro="" textlink="">
      <xdr:nvSpPr>
        <xdr:cNvPr id="73" name="楕円 72"/>
        <xdr:cNvSpPr/>
      </xdr:nvSpPr>
      <xdr:spPr bwMode="auto">
        <a:xfrm>
          <a:off x="4953000" y="30627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15413</xdr:rowOff>
    </xdr:from>
    <xdr:ext cx="736600" cy="259045"/>
    <xdr:sp macro="" textlink="">
      <xdr:nvSpPr>
        <xdr:cNvPr id="74" name="テキスト ボックス 73"/>
        <xdr:cNvSpPr txBox="1"/>
      </xdr:nvSpPr>
      <xdr:spPr>
        <a:xfrm>
          <a:off x="4622800" y="31491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3658</xdr:rowOff>
    </xdr:from>
    <xdr:to>
      <xdr:col>22</xdr:col>
      <xdr:colOff>165100</xdr:colOff>
      <xdr:row>18</xdr:row>
      <xdr:rowOff>105258</xdr:rowOff>
    </xdr:to>
    <xdr:sp macro="" textlink="">
      <xdr:nvSpPr>
        <xdr:cNvPr id="75" name="楕円 74"/>
        <xdr:cNvSpPr/>
      </xdr:nvSpPr>
      <xdr:spPr bwMode="auto">
        <a:xfrm>
          <a:off x="4254500" y="31373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90035</xdr:rowOff>
    </xdr:from>
    <xdr:ext cx="762000" cy="259045"/>
    <xdr:sp macro="" textlink="">
      <xdr:nvSpPr>
        <xdr:cNvPr id="76" name="テキスト ボックス 75"/>
        <xdr:cNvSpPr txBox="1"/>
      </xdr:nvSpPr>
      <xdr:spPr>
        <a:xfrm>
          <a:off x="3924300" y="3223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162295</xdr:rowOff>
    </xdr:from>
    <xdr:to>
      <xdr:col>19</xdr:col>
      <xdr:colOff>38100</xdr:colOff>
      <xdr:row>18</xdr:row>
      <xdr:rowOff>92445</xdr:rowOff>
    </xdr:to>
    <xdr:sp macro="" textlink="">
      <xdr:nvSpPr>
        <xdr:cNvPr id="77" name="楕円 76"/>
        <xdr:cNvSpPr/>
      </xdr:nvSpPr>
      <xdr:spPr bwMode="auto">
        <a:xfrm>
          <a:off x="3556000" y="31245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77222</xdr:rowOff>
    </xdr:from>
    <xdr:ext cx="762000" cy="259045"/>
    <xdr:sp macro="" textlink="">
      <xdr:nvSpPr>
        <xdr:cNvPr id="78" name="テキスト ボックス 77"/>
        <xdr:cNvSpPr txBox="1"/>
      </xdr:nvSpPr>
      <xdr:spPr>
        <a:xfrm>
          <a:off x="3225800" y="3210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8741</xdr:rowOff>
    </xdr:from>
    <xdr:to>
      <xdr:col>15</xdr:col>
      <xdr:colOff>101600</xdr:colOff>
      <xdr:row>18</xdr:row>
      <xdr:rowOff>110341</xdr:rowOff>
    </xdr:to>
    <xdr:sp macro="" textlink="">
      <xdr:nvSpPr>
        <xdr:cNvPr id="79" name="楕円 78"/>
        <xdr:cNvSpPr/>
      </xdr:nvSpPr>
      <xdr:spPr bwMode="auto">
        <a:xfrm>
          <a:off x="2857500" y="31424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95118</xdr:rowOff>
    </xdr:from>
    <xdr:ext cx="762000" cy="259045"/>
    <xdr:sp macro="" textlink="">
      <xdr:nvSpPr>
        <xdr:cNvPr id="80" name="テキスト ボックス 79"/>
        <xdr:cNvSpPr txBox="1"/>
      </xdr:nvSpPr>
      <xdr:spPr>
        <a:xfrm>
          <a:off x="2527300" y="3228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25791</xdr:rowOff>
    </xdr:from>
    <xdr:to>
      <xdr:col>29</xdr:col>
      <xdr:colOff>127000</xdr:colOff>
      <xdr:row>38</xdr:row>
      <xdr:rowOff>146271</xdr:rowOff>
    </xdr:to>
    <xdr:cxnSp macro="">
      <xdr:nvCxnSpPr>
        <xdr:cNvPr id="109" name="直線コネクタ 108"/>
        <xdr:cNvCxnSpPr/>
      </xdr:nvCxnSpPr>
      <xdr:spPr bwMode="auto">
        <a:xfrm flipV="1">
          <a:off x="5651500" y="5950341"/>
          <a:ext cx="0" cy="166353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118348</xdr:rowOff>
    </xdr:from>
    <xdr:ext cx="762000" cy="259045"/>
    <xdr:sp macro="" textlink="">
      <xdr:nvSpPr>
        <xdr:cNvPr id="110" name="人口1人当たり決算額の推移最小値テキスト445"/>
        <xdr:cNvSpPr txBox="1"/>
      </xdr:nvSpPr>
      <xdr:spPr>
        <a:xfrm>
          <a:off x="5740400" y="7585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146271</xdr:rowOff>
    </xdr:from>
    <xdr:to>
      <xdr:col>30</xdr:col>
      <xdr:colOff>25400</xdr:colOff>
      <xdr:row>38</xdr:row>
      <xdr:rowOff>146271</xdr:rowOff>
    </xdr:to>
    <xdr:cxnSp macro="">
      <xdr:nvCxnSpPr>
        <xdr:cNvPr id="111" name="直線コネクタ 110"/>
        <xdr:cNvCxnSpPr/>
      </xdr:nvCxnSpPr>
      <xdr:spPr bwMode="auto">
        <a:xfrm>
          <a:off x="5562600" y="76138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283618</xdr:rowOff>
    </xdr:from>
    <xdr:ext cx="762000" cy="259045"/>
    <xdr:sp macro="" textlink="">
      <xdr:nvSpPr>
        <xdr:cNvPr id="112" name="人口1人当たり決算額の推移最大値テキスト445"/>
        <xdr:cNvSpPr txBox="1"/>
      </xdr:nvSpPr>
      <xdr:spPr>
        <a:xfrm>
          <a:off x="5740400" y="5693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25791</xdr:rowOff>
    </xdr:from>
    <xdr:to>
      <xdr:col>30</xdr:col>
      <xdr:colOff>25400</xdr:colOff>
      <xdr:row>33</xdr:row>
      <xdr:rowOff>25791</xdr:rowOff>
    </xdr:to>
    <xdr:cxnSp macro="">
      <xdr:nvCxnSpPr>
        <xdr:cNvPr id="113" name="直線コネクタ 112"/>
        <xdr:cNvCxnSpPr/>
      </xdr:nvCxnSpPr>
      <xdr:spPr bwMode="auto">
        <a:xfrm>
          <a:off x="5562600" y="59503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301902</xdr:rowOff>
    </xdr:from>
    <xdr:to>
      <xdr:col>29</xdr:col>
      <xdr:colOff>127000</xdr:colOff>
      <xdr:row>37</xdr:row>
      <xdr:rowOff>308924</xdr:rowOff>
    </xdr:to>
    <xdr:cxnSp macro="">
      <xdr:nvCxnSpPr>
        <xdr:cNvPr id="114" name="直線コネクタ 113"/>
        <xdr:cNvCxnSpPr/>
      </xdr:nvCxnSpPr>
      <xdr:spPr bwMode="auto">
        <a:xfrm>
          <a:off x="5003800" y="7426602"/>
          <a:ext cx="647700" cy="70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293701</xdr:rowOff>
    </xdr:from>
    <xdr:ext cx="762000" cy="259045"/>
    <xdr:sp macro="" textlink="">
      <xdr:nvSpPr>
        <xdr:cNvPr id="115" name="人口1人当たり決算額の推移平均値テキスト445"/>
        <xdr:cNvSpPr txBox="1"/>
      </xdr:nvSpPr>
      <xdr:spPr>
        <a:xfrm>
          <a:off x="5740400" y="74184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274842</xdr:rowOff>
    </xdr:from>
    <xdr:to>
      <xdr:col>29</xdr:col>
      <xdr:colOff>177800</xdr:colOff>
      <xdr:row>38</xdr:row>
      <xdr:rowOff>33542</xdr:rowOff>
    </xdr:to>
    <xdr:sp macro="" textlink="">
      <xdr:nvSpPr>
        <xdr:cNvPr id="116" name="フローチャート: 判断 115"/>
        <xdr:cNvSpPr/>
      </xdr:nvSpPr>
      <xdr:spPr bwMode="auto">
        <a:xfrm>
          <a:off x="5600700" y="7399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293901</xdr:rowOff>
    </xdr:from>
    <xdr:to>
      <xdr:col>26</xdr:col>
      <xdr:colOff>50800</xdr:colOff>
      <xdr:row>37</xdr:row>
      <xdr:rowOff>301902</xdr:rowOff>
    </xdr:to>
    <xdr:cxnSp macro="">
      <xdr:nvCxnSpPr>
        <xdr:cNvPr id="117" name="直線コネクタ 116"/>
        <xdr:cNvCxnSpPr/>
      </xdr:nvCxnSpPr>
      <xdr:spPr bwMode="auto">
        <a:xfrm>
          <a:off x="4305300" y="7418601"/>
          <a:ext cx="698500" cy="80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278923</xdr:rowOff>
    </xdr:from>
    <xdr:to>
      <xdr:col>26</xdr:col>
      <xdr:colOff>101600</xdr:colOff>
      <xdr:row>38</xdr:row>
      <xdr:rowOff>37623</xdr:rowOff>
    </xdr:to>
    <xdr:sp macro="" textlink="">
      <xdr:nvSpPr>
        <xdr:cNvPr id="118" name="フローチャート: 判断 117"/>
        <xdr:cNvSpPr/>
      </xdr:nvSpPr>
      <xdr:spPr bwMode="auto">
        <a:xfrm>
          <a:off x="4953000" y="74036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22400</xdr:rowOff>
    </xdr:from>
    <xdr:ext cx="736600" cy="259045"/>
    <xdr:sp macro="" textlink="">
      <xdr:nvSpPr>
        <xdr:cNvPr id="119" name="テキスト ボックス 118"/>
        <xdr:cNvSpPr txBox="1"/>
      </xdr:nvSpPr>
      <xdr:spPr>
        <a:xfrm>
          <a:off x="4622800" y="74900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293901</xdr:rowOff>
    </xdr:from>
    <xdr:to>
      <xdr:col>22</xdr:col>
      <xdr:colOff>114300</xdr:colOff>
      <xdr:row>37</xdr:row>
      <xdr:rowOff>303365</xdr:rowOff>
    </xdr:to>
    <xdr:cxnSp macro="">
      <xdr:nvCxnSpPr>
        <xdr:cNvPr id="120" name="直線コネクタ 119"/>
        <xdr:cNvCxnSpPr/>
      </xdr:nvCxnSpPr>
      <xdr:spPr bwMode="auto">
        <a:xfrm flipV="1">
          <a:off x="3606800" y="7418601"/>
          <a:ext cx="698500" cy="94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285533</xdr:rowOff>
    </xdr:from>
    <xdr:to>
      <xdr:col>22</xdr:col>
      <xdr:colOff>165100</xdr:colOff>
      <xdr:row>38</xdr:row>
      <xdr:rowOff>44233</xdr:rowOff>
    </xdr:to>
    <xdr:sp macro="" textlink="">
      <xdr:nvSpPr>
        <xdr:cNvPr id="121" name="フローチャート: 判断 120"/>
        <xdr:cNvSpPr/>
      </xdr:nvSpPr>
      <xdr:spPr bwMode="auto">
        <a:xfrm>
          <a:off x="4254500" y="74102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29010</xdr:rowOff>
    </xdr:from>
    <xdr:ext cx="762000" cy="259045"/>
    <xdr:sp macro="" textlink="">
      <xdr:nvSpPr>
        <xdr:cNvPr id="122" name="テキスト ボックス 121"/>
        <xdr:cNvSpPr txBox="1"/>
      </xdr:nvSpPr>
      <xdr:spPr>
        <a:xfrm>
          <a:off x="3924300" y="7496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303365</xdr:rowOff>
    </xdr:from>
    <xdr:to>
      <xdr:col>18</xdr:col>
      <xdr:colOff>177800</xdr:colOff>
      <xdr:row>37</xdr:row>
      <xdr:rowOff>304588</xdr:rowOff>
    </xdr:to>
    <xdr:cxnSp macro="">
      <xdr:nvCxnSpPr>
        <xdr:cNvPr id="123" name="直線コネクタ 122"/>
        <xdr:cNvCxnSpPr/>
      </xdr:nvCxnSpPr>
      <xdr:spPr bwMode="auto">
        <a:xfrm flipV="1">
          <a:off x="2908300" y="7428065"/>
          <a:ext cx="698500" cy="12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282927</xdr:rowOff>
    </xdr:from>
    <xdr:to>
      <xdr:col>19</xdr:col>
      <xdr:colOff>38100</xdr:colOff>
      <xdr:row>38</xdr:row>
      <xdr:rowOff>41627</xdr:rowOff>
    </xdr:to>
    <xdr:sp macro="" textlink="">
      <xdr:nvSpPr>
        <xdr:cNvPr id="124" name="フローチャート: 判断 123"/>
        <xdr:cNvSpPr/>
      </xdr:nvSpPr>
      <xdr:spPr bwMode="auto">
        <a:xfrm>
          <a:off x="3556000" y="74076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26404</xdr:rowOff>
    </xdr:from>
    <xdr:ext cx="762000" cy="259045"/>
    <xdr:sp macro="" textlink="">
      <xdr:nvSpPr>
        <xdr:cNvPr id="125" name="テキスト ボックス 124"/>
        <xdr:cNvSpPr txBox="1"/>
      </xdr:nvSpPr>
      <xdr:spPr>
        <a:xfrm>
          <a:off x="3225800" y="7494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282824</xdr:rowOff>
    </xdr:from>
    <xdr:to>
      <xdr:col>15</xdr:col>
      <xdr:colOff>101600</xdr:colOff>
      <xdr:row>38</xdr:row>
      <xdr:rowOff>41524</xdr:rowOff>
    </xdr:to>
    <xdr:sp macro="" textlink="">
      <xdr:nvSpPr>
        <xdr:cNvPr id="126" name="フローチャート: 判断 125"/>
        <xdr:cNvSpPr/>
      </xdr:nvSpPr>
      <xdr:spPr bwMode="auto">
        <a:xfrm>
          <a:off x="2857500" y="74075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26301</xdr:rowOff>
    </xdr:from>
    <xdr:ext cx="762000" cy="259045"/>
    <xdr:sp macro="" textlink="">
      <xdr:nvSpPr>
        <xdr:cNvPr id="127" name="テキスト ボックス 126"/>
        <xdr:cNvSpPr txBox="1"/>
      </xdr:nvSpPr>
      <xdr:spPr>
        <a:xfrm>
          <a:off x="2527300" y="7493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258124</xdr:rowOff>
    </xdr:from>
    <xdr:to>
      <xdr:col>29</xdr:col>
      <xdr:colOff>177800</xdr:colOff>
      <xdr:row>38</xdr:row>
      <xdr:rowOff>16824</xdr:rowOff>
    </xdr:to>
    <xdr:sp macro="" textlink="">
      <xdr:nvSpPr>
        <xdr:cNvPr id="133" name="楕円 132"/>
        <xdr:cNvSpPr/>
      </xdr:nvSpPr>
      <xdr:spPr bwMode="auto">
        <a:xfrm>
          <a:off x="5600700" y="73828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103201</xdr:rowOff>
    </xdr:from>
    <xdr:ext cx="762000" cy="259045"/>
    <xdr:sp macro="" textlink="">
      <xdr:nvSpPr>
        <xdr:cNvPr id="134" name="人口1人当たり決算額の推移該当値テキスト445"/>
        <xdr:cNvSpPr txBox="1"/>
      </xdr:nvSpPr>
      <xdr:spPr>
        <a:xfrm>
          <a:off x="5740400" y="7227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251102</xdr:rowOff>
    </xdr:from>
    <xdr:to>
      <xdr:col>26</xdr:col>
      <xdr:colOff>101600</xdr:colOff>
      <xdr:row>38</xdr:row>
      <xdr:rowOff>9802</xdr:rowOff>
    </xdr:to>
    <xdr:sp macro="" textlink="">
      <xdr:nvSpPr>
        <xdr:cNvPr id="135" name="楕円 134"/>
        <xdr:cNvSpPr/>
      </xdr:nvSpPr>
      <xdr:spPr bwMode="auto">
        <a:xfrm>
          <a:off x="4953000" y="73758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19979</xdr:rowOff>
    </xdr:from>
    <xdr:ext cx="736600" cy="259045"/>
    <xdr:sp macro="" textlink="">
      <xdr:nvSpPr>
        <xdr:cNvPr id="136" name="テキスト ボックス 135"/>
        <xdr:cNvSpPr txBox="1"/>
      </xdr:nvSpPr>
      <xdr:spPr>
        <a:xfrm>
          <a:off x="4622800" y="71446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243101</xdr:rowOff>
    </xdr:from>
    <xdr:to>
      <xdr:col>22</xdr:col>
      <xdr:colOff>165100</xdr:colOff>
      <xdr:row>38</xdr:row>
      <xdr:rowOff>1801</xdr:rowOff>
    </xdr:to>
    <xdr:sp macro="" textlink="">
      <xdr:nvSpPr>
        <xdr:cNvPr id="137" name="楕円 136"/>
        <xdr:cNvSpPr/>
      </xdr:nvSpPr>
      <xdr:spPr bwMode="auto">
        <a:xfrm>
          <a:off x="4254500" y="73678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11978</xdr:rowOff>
    </xdr:from>
    <xdr:ext cx="762000" cy="259045"/>
    <xdr:sp macro="" textlink="">
      <xdr:nvSpPr>
        <xdr:cNvPr id="138" name="テキスト ボックス 137"/>
        <xdr:cNvSpPr txBox="1"/>
      </xdr:nvSpPr>
      <xdr:spPr>
        <a:xfrm>
          <a:off x="3924300" y="7136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252565</xdr:rowOff>
    </xdr:from>
    <xdr:to>
      <xdr:col>19</xdr:col>
      <xdr:colOff>38100</xdr:colOff>
      <xdr:row>38</xdr:row>
      <xdr:rowOff>11265</xdr:rowOff>
    </xdr:to>
    <xdr:sp macro="" textlink="">
      <xdr:nvSpPr>
        <xdr:cNvPr id="139" name="楕円 138"/>
        <xdr:cNvSpPr/>
      </xdr:nvSpPr>
      <xdr:spPr bwMode="auto">
        <a:xfrm>
          <a:off x="3556000" y="73772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21442</xdr:rowOff>
    </xdr:from>
    <xdr:ext cx="762000" cy="259045"/>
    <xdr:sp macro="" textlink="">
      <xdr:nvSpPr>
        <xdr:cNvPr id="140" name="テキスト ボックス 139"/>
        <xdr:cNvSpPr txBox="1"/>
      </xdr:nvSpPr>
      <xdr:spPr>
        <a:xfrm>
          <a:off x="3225800" y="7146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253788</xdr:rowOff>
    </xdr:from>
    <xdr:to>
      <xdr:col>15</xdr:col>
      <xdr:colOff>101600</xdr:colOff>
      <xdr:row>38</xdr:row>
      <xdr:rowOff>12488</xdr:rowOff>
    </xdr:to>
    <xdr:sp macro="" textlink="">
      <xdr:nvSpPr>
        <xdr:cNvPr id="141" name="楕円 140"/>
        <xdr:cNvSpPr/>
      </xdr:nvSpPr>
      <xdr:spPr bwMode="auto">
        <a:xfrm>
          <a:off x="2857500" y="73784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22665</xdr:rowOff>
    </xdr:from>
    <xdr:ext cx="762000" cy="259045"/>
    <xdr:sp macro="" textlink="">
      <xdr:nvSpPr>
        <xdr:cNvPr id="142" name="テキスト ボックス 141"/>
        <xdr:cNvSpPr txBox="1"/>
      </xdr:nvSpPr>
      <xdr:spPr>
        <a:xfrm>
          <a:off x="2527300" y="714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兵庫県洲本市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41,826
41,432
182.38
27,736,676
26,947,278
722,566
13,056,257
27,753,268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13.4
45.1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49619</xdr:rowOff>
    </xdr:from>
    <xdr:to>
      <xdr:col>24</xdr:col>
      <xdr:colOff>62865</xdr:colOff>
      <xdr:row>39</xdr:row>
      <xdr:rowOff>27140</xdr:rowOff>
    </xdr:to>
    <xdr:cxnSp macro="">
      <xdr:nvCxnSpPr>
        <xdr:cNvPr id="56" name="直線コネクタ 55"/>
        <xdr:cNvCxnSpPr/>
      </xdr:nvCxnSpPr>
      <xdr:spPr>
        <a:xfrm flipV="1">
          <a:off x="4633595" y="5364569"/>
          <a:ext cx="1270" cy="1349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30967</xdr:rowOff>
    </xdr:from>
    <xdr:ext cx="534377" cy="259045"/>
    <xdr:sp macro="" textlink="">
      <xdr:nvSpPr>
        <xdr:cNvPr id="57" name="人件費最小値テキスト"/>
        <xdr:cNvSpPr txBox="1"/>
      </xdr:nvSpPr>
      <xdr:spPr>
        <a:xfrm>
          <a:off x="4686300" y="6717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27140</xdr:rowOff>
    </xdr:from>
    <xdr:to>
      <xdr:col>24</xdr:col>
      <xdr:colOff>152400</xdr:colOff>
      <xdr:row>39</xdr:row>
      <xdr:rowOff>27140</xdr:rowOff>
    </xdr:to>
    <xdr:cxnSp macro="">
      <xdr:nvCxnSpPr>
        <xdr:cNvPr id="58" name="直線コネクタ 57"/>
        <xdr:cNvCxnSpPr/>
      </xdr:nvCxnSpPr>
      <xdr:spPr>
        <a:xfrm>
          <a:off x="4546600" y="6713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167746</xdr:rowOff>
    </xdr:from>
    <xdr:ext cx="599010" cy="259045"/>
    <xdr:sp macro="" textlink="">
      <xdr:nvSpPr>
        <xdr:cNvPr id="59" name="人件費最大値テキスト"/>
        <xdr:cNvSpPr txBox="1"/>
      </xdr:nvSpPr>
      <xdr:spPr>
        <a:xfrm>
          <a:off x="4686300" y="5139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49619</xdr:rowOff>
    </xdr:from>
    <xdr:to>
      <xdr:col>24</xdr:col>
      <xdr:colOff>152400</xdr:colOff>
      <xdr:row>31</xdr:row>
      <xdr:rowOff>49619</xdr:rowOff>
    </xdr:to>
    <xdr:cxnSp macro="">
      <xdr:nvCxnSpPr>
        <xdr:cNvPr id="60" name="直線コネクタ 59"/>
        <xdr:cNvCxnSpPr/>
      </xdr:nvCxnSpPr>
      <xdr:spPr>
        <a:xfrm>
          <a:off x="4546600" y="5364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130378</xdr:rowOff>
    </xdr:from>
    <xdr:to>
      <xdr:col>24</xdr:col>
      <xdr:colOff>63500</xdr:colOff>
      <xdr:row>36</xdr:row>
      <xdr:rowOff>140754</xdr:rowOff>
    </xdr:to>
    <xdr:cxnSp macro="">
      <xdr:nvCxnSpPr>
        <xdr:cNvPr id="61" name="直線コネクタ 60"/>
        <xdr:cNvCxnSpPr/>
      </xdr:nvCxnSpPr>
      <xdr:spPr>
        <a:xfrm flipV="1">
          <a:off x="3797300" y="6302578"/>
          <a:ext cx="838200" cy="10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126776</xdr:rowOff>
    </xdr:from>
    <xdr:ext cx="599010" cy="259045"/>
    <xdr:sp macro="" textlink="">
      <xdr:nvSpPr>
        <xdr:cNvPr id="62" name="人件費平均値テキスト"/>
        <xdr:cNvSpPr txBox="1"/>
      </xdr:nvSpPr>
      <xdr:spPr>
        <a:xfrm>
          <a:off x="4686300" y="59560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103899</xdr:rowOff>
    </xdr:from>
    <xdr:to>
      <xdr:col>24</xdr:col>
      <xdr:colOff>114300</xdr:colOff>
      <xdr:row>36</xdr:row>
      <xdr:rowOff>34049</xdr:rowOff>
    </xdr:to>
    <xdr:sp macro="" textlink="">
      <xdr:nvSpPr>
        <xdr:cNvPr id="63" name="フローチャート: 判断 62"/>
        <xdr:cNvSpPr/>
      </xdr:nvSpPr>
      <xdr:spPr>
        <a:xfrm>
          <a:off x="4584700" y="6104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140754</xdr:rowOff>
    </xdr:from>
    <xdr:to>
      <xdr:col>19</xdr:col>
      <xdr:colOff>177800</xdr:colOff>
      <xdr:row>36</xdr:row>
      <xdr:rowOff>163043</xdr:rowOff>
    </xdr:to>
    <xdr:cxnSp macro="">
      <xdr:nvCxnSpPr>
        <xdr:cNvPr id="64" name="直線コネクタ 63"/>
        <xdr:cNvCxnSpPr/>
      </xdr:nvCxnSpPr>
      <xdr:spPr>
        <a:xfrm flipV="1">
          <a:off x="2908300" y="6312954"/>
          <a:ext cx="889000" cy="22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112713</xdr:rowOff>
    </xdr:from>
    <xdr:to>
      <xdr:col>20</xdr:col>
      <xdr:colOff>38100</xdr:colOff>
      <xdr:row>36</xdr:row>
      <xdr:rowOff>42863</xdr:rowOff>
    </xdr:to>
    <xdr:sp macro="" textlink="">
      <xdr:nvSpPr>
        <xdr:cNvPr id="65" name="フローチャート: 判断 64"/>
        <xdr:cNvSpPr/>
      </xdr:nvSpPr>
      <xdr:spPr>
        <a:xfrm>
          <a:off x="3746500" y="6113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59390</xdr:rowOff>
    </xdr:from>
    <xdr:ext cx="599010" cy="259045"/>
    <xdr:sp macro="" textlink="">
      <xdr:nvSpPr>
        <xdr:cNvPr id="66" name="テキスト ボックス 65"/>
        <xdr:cNvSpPr txBox="1"/>
      </xdr:nvSpPr>
      <xdr:spPr>
        <a:xfrm>
          <a:off x="3497795" y="5888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163043</xdr:rowOff>
    </xdr:from>
    <xdr:to>
      <xdr:col>15</xdr:col>
      <xdr:colOff>50800</xdr:colOff>
      <xdr:row>37</xdr:row>
      <xdr:rowOff>81407</xdr:rowOff>
    </xdr:to>
    <xdr:cxnSp macro="">
      <xdr:nvCxnSpPr>
        <xdr:cNvPr id="67" name="直線コネクタ 66"/>
        <xdr:cNvCxnSpPr/>
      </xdr:nvCxnSpPr>
      <xdr:spPr>
        <a:xfrm flipV="1">
          <a:off x="2019300" y="6335243"/>
          <a:ext cx="889000" cy="89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169202</xdr:rowOff>
    </xdr:from>
    <xdr:to>
      <xdr:col>15</xdr:col>
      <xdr:colOff>101600</xdr:colOff>
      <xdr:row>36</xdr:row>
      <xdr:rowOff>99352</xdr:rowOff>
    </xdr:to>
    <xdr:sp macro="" textlink="">
      <xdr:nvSpPr>
        <xdr:cNvPr id="68" name="フローチャート: 判断 67"/>
        <xdr:cNvSpPr/>
      </xdr:nvSpPr>
      <xdr:spPr>
        <a:xfrm>
          <a:off x="2857500" y="616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115879</xdr:rowOff>
    </xdr:from>
    <xdr:ext cx="599010" cy="259045"/>
    <xdr:sp macro="" textlink="">
      <xdr:nvSpPr>
        <xdr:cNvPr id="69" name="テキスト ボックス 68"/>
        <xdr:cNvSpPr txBox="1"/>
      </xdr:nvSpPr>
      <xdr:spPr>
        <a:xfrm>
          <a:off x="2608795" y="5945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81407</xdr:rowOff>
    </xdr:from>
    <xdr:to>
      <xdr:col>10</xdr:col>
      <xdr:colOff>114300</xdr:colOff>
      <xdr:row>37</xdr:row>
      <xdr:rowOff>117068</xdr:rowOff>
    </xdr:to>
    <xdr:cxnSp macro="">
      <xdr:nvCxnSpPr>
        <xdr:cNvPr id="70" name="直線コネクタ 69"/>
        <xdr:cNvCxnSpPr/>
      </xdr:nvCxnSpPr>
      <xdr:spPr>
        <a:xfrm flipV="1">
          <a:off x="1130300" y="6425057"/>
          <a:ext cx="889000" cy="35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119215</xdr:rowOff>
    </xdr:from>
    <xdr:to>
      <xdr:col>10</xdr:col>
      <xdr:colOff>165100</xdr:colOff>
      <xdr:row>37</xdr:row>
      <xdr:rowOff>49365</xdr:rowOff>
    </xdr:to>
    <xdr:sp macro="" textlink="">
      <xdr:nvSpPr>
        <xdr:cNvPr id="71" name="フローチャート: 判断 70"/>
        <xdr:cNvSpPr/>
      </xdr:nvSpPr>
      <xdr:spPr>
        <a:xfrm>
          <a:off x="1968500" y="629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65892</xdr:rowOff>
    </xdr:from>
    <xdr:ext cx="534377" cy="259045"/>
    <xdr:sp macro="" textlink="">
      <xdr:nvSpPr>
        <xdr:cNvPr id="72" name="テキスト ボックス 71"/>
        <xdr:cNvSpPr txBox="1"/>
      </xdr:nvSpPr>
      <xdr:spPr>
        <a:xfrm>
          <a:off x="1752111" y="6066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121742</xdr:rowOff>
    </xdr:from>
    <xdr:to>
      <xdr:col>6</xdr:col>
      <xdr:colOff>38100</xdr:colOff>
      <xdr:row>37</xdr:row>
      <xdr:rowOff>51892</xdr:rowOff>
    </xdr:to>
    <xdr:sp macro="" textlink="">
      <xdr:nvSpPr>
        <xdr:cNvPr id="73" name="フローチャート: 判断 72"/>
        <xdr:cNvSpPr/>
      </xdr:nvSpPr>
      <xdr:spPr>
        <a:xfrm>
          <a:off x="1079500" y="6293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68419</xdr:rowOff>
    </xdr:from>
    <xdr:ext cx="534377" cy="259045"/>
    <xdr:sp macro="" textlink="">
      <xdr:nvSpPr>
        <xdr:cNvPr id="74" name="テキスト ボックス 73"/>
        <xdr:cNvSpPr txBox="1"/>
      </xdr:nvSpPr>
      <xdr:spPr>
        <a:xfrm>
          <a:off x="863111" y="6069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79578</xdr:rowOff>
    </xdr:from>
    <xdr:to>
      <xdr:col>24</xdr:col>
      <xdr:colOff>114300</xdr:colOff>
      <xdr:row>37</xdr:row>
      <xdr:rowOff>9728</xdr:rowOff>
    </xdr:to>
    <xdr:sp macro="" textlink="">
      <xdr:nvSpPr>
        <xdr:cNvPr id="80" name="楕円 79"/>
        <xdr:cNvSpPr/>
      </xdr:nvSpPr>
      <xdr:spPr>
        <a:xfrm>
          <a:off x="4584700" y="6251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58005</xdr:rowOff>
    </xdr:from>
    <xdr:ext cx="534377" cy="259045"/>
    <xdr:sp macro="" textlink="">
      <xdr:nvSpPr>
        <xdr:cNvPr id="81" name="人件費該当値テキスト"/>
        <xdr:cNvSpPr txBox="1"/>
      </xdr:nvSpPr>
      <xdr:spPr>
        <a:xfrm>
          <a:off x="4686300" y="6230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89954</xdr:rowOff>
    </xdr:from>
    <xdr:to>
      <xdr:col>20</xdr:col>
      <xdr:colOff>38100</xdr:colOff>
      <xdr:row>37</xdr:row>
      <xdr:rowOff>20104</xdr:rowOff>
    </xdr:to>
    <xdr:sp macro="" textlink="">
      <xdr:nvSpPr>
        <xdr:cNvPr id="82" name="楕円 81"/>
        <xdr:cNvSpPr/>
      </xdr:nvSpPr>
      <xdr:spPr>
        <a:xfrm>
          <a:off x="3746500" y="6262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11231</xdr:rowOff>
    </xdr:from>
    <xdr:ext cx="534377" cy="259045"/>
    <xdr:sp macro="" textlink="">
      <xdr:nvSpPr>
        <xdr:cNvPr id="83" name="テキスト ボックス 82"/>
        <xdr:cNvSpPr txBox="1"/>
      </xdr:nvSpPr>
      <xdr:spPr>
        <a:xfrm>
          <a:off x="3530111" y="6354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112243</xdr:rowOff>
    </xdr:from>
    <xdr:to>
      <xdr:col>15</xdr:col>
      <xdr:colOff>101600</xdr:colOff>
      <xdr:row>37</xdr:row>
      <xdr:rowOff>42393</xdr:rowOff>
    </xdr:to>
    <xdr:sp macro="" textlink="">
      <xdr:nvSpPr>
        <xdr:cNvPr id="84" name="楕円 83"/>
        <xdr:cNvSpPr/>
      </xdr:nvSpPr>
      <xdr:spPr>
        <a:xfrm>
          <a:off x="2857500" y="628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33520</xdr:rowOff>
    </xdr:from>
    <xdr:ext cx="534377" cy="259045"/>
    <xdr:sp macro="" textlink="">
      <xdr:nvSpPr>
        <xdr:cNvPr id="85" name="テキスト ボックス 84"/>
        <xdr:cNvSpPr txBox="1"/>
      </xdr:nvSpPr>
      <xdr:spPr>
        <a:xfrm>
          <a:off x="2641111" y="6377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30607</xdr:rowOff>
    </xdr:from>
    <xdr:to>
      <xdr:col>10</xdr:col>
      <xdr:colOff>165100</xdr:colOff>
      <xdr:row>37</xdr:row>
      <xdr:rowOff>132207</xdr:rowOff>
    </xdr:to>
    <xdr:sp macro="" textlink="">
      <xdr:nvSpPr>
        <xdr:cNvPr id="86" name="楕円 85"/>
        <xdr:cNvSpPr/>
      </xdr:nvSpPr>
      <xdr:spPr>
        <a:xfrm>
          <a:off x="1968500" y="6374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123334</xdr:rowOff>
    </xdr:from>
    <xdr:ext cx="534377" cy="259045"/>
    <xdr:sp macro="" textlink="">
      <xdr:nvSpPr>
        <xdr:cNvPr id="87" name="テキスト ボックス 86"/>
        <xdr:cNvSpPr txBox="1"/>
      </xdr:nvSpPr>
      <xdr:spPr>
        <a:xfrm>
          <a:off x="1752111" y="6466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66268</xdr:rowOff>
    </xdr:from>
    <xdr:to>
      <xdr:col>6</xdr:col>
      <xdr:colOff>38100</xdr:colOff>
      <xdr:row>37</xdr:row>
      <xdr:rowOff>167869</xdr:rowOff>
    </xdr:to>
    <xdr:sp macro="" textlink="">
      <xdr:nvSpPr>
        <xdr:cNvPr id="88" name="楕円 87"/>
        <xdr:cNvSpPr/>
      </xdr:nvSpPr>
      <xdr:spPr>
        <a:xfrm>
          <a:off x="1079500" y="640991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158996</xdr:rowOff>
    </xdr:from>
    <xdr:ext cx="534377" cy="259045"/>
    <xdr:sp macro="" textlink="">
      <xdr:nvSpPr>
        <xdr:cNvPr id="89" name="テキスト ボックス 88"/>
        <xdr:cNvSpPr txBox="1"/>
      </xdr:nvSpPr>
      <xdr:spPr>
        <a:xfrm>
          <a:off x="863111" y="6502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42432</xdr:rowOff>
    </xdr:from>
    <xdr:to>
      <xdr:col>24</xdr:col>
      <xdr:colOff>62865</xdr:colOff>
      <xdr:row>58</xdr:row>
      <xdr:rowOff>118385</xdr:rowOff>
    </xdr:to>
    <xdr:cxnSp macro="">
      <xdr:nvCxnSpPr>
        <xdr:cNvPr id="113" name="直線コネクタ 112"/>
        <xdr:cNvCxnSpPr/>
      </xdr:nvCxnSpPr>
      <xdr:spPr>
        <a:xfrm flipV="1">
          <a:off x="4633595" y="8786382"/>
          <a:ext cx="1270" cy="12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122212</xdr:rowOff>
    </xdr:from>
    <xdr:ext cx="534377" cy="259045"/>
    <xdr:sp macro="" textlink="">
      <xdr:nvSpPr>
        <xdr:cNvPr id="114" name="物件費最小値テキスト"/>
        <xdr:cNvSpPr txBox="1"/>
      </xdr:nvSpPr>
      <xdr:spPr>
        <a:xfrm>
          <a:off x="4686300" y="10066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118385</xdr:rowOff>
    </xdr:from>
    <xdr:to>
      <xdr:col>24</xdr:col>
      <xdr:colOff>152400</xdr:colOff>
      <xdr:row>58</xdr:row>
      <xdr:rowOff>118385</xdr:rowOff>
    </xdr:to>
    <xdr:cxnSp macro="">
      <xdr:nvCxnSpPr>
        <xdr:cNvPr id="115" name="直線コネクタ 114"/>
        <xdr:cNvCxnSpPr/>
      </xdr:nvCxnSpPr>
      <xdr:spPr>
        <a:xfrm>
          <a:off x="4546600" y="10062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160559</xdr:rowOff>
    </xdr:from>
    <xdr:ext cx="599010" cy="259045"/>
    <xdr:sp macro="" textlink="">
      <xdr:nvSpPr>
        <xdr:cNvPr id="116" name="物件費最大値テキスト"/>
        <xdr:cNvSpPr txBox="1"/>
      </xdr:nvSpPr>
      <xdr:spPr>
        <a:xfrm>
          <a:off x="4686300" y="8561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721,059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42432</xdr:rowOff>
    </xdr:from>
    <xdr:to>
      <xdr:col>24</xdr:col>
      <xdr:colOff>152400</xdr:colOff>
      <xdr:row>51</xdr:row>
      <xdr:rowOff>42432</xdr:rowOff>
    </xdr:to>
    <xdr:cxnSp macro="">
      <xdr:nvCxnSpPr>
        <xdr:cNvPr id="117" name="直線コネクタ 116"/>
        <xdr:cNvCxnSpPr/>
      </xdr:nvCxnSpPr>
      <xdr:spPr>
        <a:xfrm>
          <a:off x="4546600" y="8786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159272</xdr:rowOff>
    </xdr:from>
    <xdr:to>
      <xdr:col>24</xdr:col>
      <xdr:colOff>63500</xdr:colOff>
      <xdr:row>57</xdr:row>
      <xdr:rowOff>142687</xdr:rowOff>
    </xdr:to>
    <xdr:cxnSp macro="">
      <xdr:nvCxnSpPr>
        <xdr:cNvPr id="118" name="直線コネクタ 117"/>
        <xdr:cNvCxnSpPr/>
      </xdr:nvCxnSpPr>
      <xdr:spPr>
        <a:xfrm>
          <a:off x="3797300" y="9760472"/>
          <a:ext cx="838200" cy="1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119311</xdr:rowOff>
    </xdr:from>
    <xdr:ext cx="599010" cy="259045"/>
    <xdr:sp macro="" textlink="">
      <xdr:nvSpPr>
        <xdr:cNvPr id="119" name="物件費平均値テキスト"/>
        <xdr:cNvSpPr txBox="1"/>
      </xdr:nvSpPr>
      <xdr:spPr>
        <a:xfrm>
          <a:off x="4686300" y="98919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140884</xdr:rowOff>
    </xdr:from>
    <xdr:to>
      <xdr:col>24</xdr:col>
      <xdr:colOff>114300</xdr:colOff>
      <xdr:row>58</xdr:row>
      <xdr:rowOff>71034</xdr:rowOff>
    </xdr:to>
    <xdr:sp macro="" textlink="">
      <xdr:nvSpPr>
        <xdr:cNvPr id="120" name="フローチャート: 判断 119"/>
        <xdr:cNvSpPr/>
      </xdr:nvSpPr>
      <xdr:spPr>
        <a:xfrm>
          <a:off x="4584700" y="9913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159272</xdr:rowOff>
    </xdr:from>
    <xdr:to>
      <xdr:col>19</xdr:col>
      <xdr:colOff>177800</xdr:colOff>
      <xdr:row>57</xdr:row>
      <xdr:rowOff>118032</xdr:rowOff>
    </xdr:to>
    <xdr:cxnSp macro="">
      <xdr:nvCxnSpPr>
        <xdr:cNvPr id="121" name="直線コネクタ 120"/>
        <xdr:cNvCxnSpPr/>
      </xdr:nvCxnSpPr>
      <xdr:spPr>
        <a:xfrm flipV="1">
          <a:off x="2908300" y="9760472"/>
          <a:ext cx="889000" cy="130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151940</xdr:rowOff>
    </xdr:from>
    <xdr:to>
      <xdr:col>20</xdr:col>
      <xdr:colOff>38100</xdr:colOff>
      <xdr:row>58</xdr:row>
      <xdr:rowOff>82090</xdr:rowOff>
    </xdr:to>
    <xdr:sp macro="" textlink="">
      <xdr:nvSpPr>
        <xdr:cNvPr id="122" name="フローチャート: 判断 121"/>
        <xdr:cNvSpPr/>
      </xdr:nvSpPr>
      <xdr:spPr>
        <a:xfrm>
          <a:off x="3746500" y="9924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73217</xdr:rowOff>
    </xdr:from>
    <xdr:ext cx="534377" cy="259045"/>
    <xdr:sp macro="" textlink="">
      <xdr:nvSpPr>
        <xdr:cNvPr id="123" name="テキスト ボックス 122"/>
        <xdr:cNvSpPr txBox="1"/>
      </xdr:nvSpPr>
      <xdr:spPr>
        <a:xfrm>
          <a:off x="3530111" y="10017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118032</xdr:rowOff>
    </xdr:from>
    <xdr:to>
      <xdr:col>15</xdr:col>
      <xdr:colOff>50800</xdr:colOff>
      <xdr:row>58</xdr:row>
      <xdr:rowOff>31557</xdr:rowOff>
    </xdr:to>
    <xdr:cxnSp macro="">
      <xdr:nvCxnSpPr>
        <xdr:cNvPr id="124" name="直線コネクタ 123"/>
        <xdr:cNvCxnSpPr/>
      </xdr:nvCxnSpPr>
      <xdr:spPr>
        <a:xfrm flipV="1">
          <a:off x="2019300" y="9890682"/>
          <a:ext cx="889000" cy="84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163686</xdr:rowOff>
    </xdr:from>
    <xdr:to>
      <xdr:col>15</xdr:col>
      <xdr:colOff>101600</xdr:colOff>
      <xdr:row>58</xdr:row>
      <xdr:rowOff>93836</xdr:rowOff>
    </xdr:to>
    <xdr:sp macro="" textlink="">
      <xdr:nvSpPr>
        <xdr:cNvPr id="125" name="フローチャート: 判断 124"/>
        <xdr:cNvSpPr/>
      </xdr:nvSpPr>
      <xdr:spPr>
        <a:xfrm>
          <a:off x="2857500" y="9936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84963</xdr:rowOff>
    </xdr:from>
    <xdr:ext cx="534377" cy="259045"/>
    <xdr:sp macro="" textlink="">
      <xdr:nvSpPr>
        <xdr:cNvPr id="126" name="テキスト ボックス 125"/>
        <xdr:cNvSpPr txBox="1"/>
      </xdr:nvSpPr>
      <xdr:spPr>
        <a:xfrm>
          <a:off x="2641111" y="10029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31557</xdr:rowOff>
    </xdr:from>
    <xdr:to>
      <xdr:col>10</xdr:col>
      <xdr:colOff>114300</xdr:colOff>
      <xdr:row>58</xdr:row>
      <xdr:rowOff>55379</xdr:rowOff>
    </xdr:to>
    <xdr:cxnSp macro="">
      <xdr:nvCxnSpPr>
        <xdr:cNvPr id="127" name="直線コネクタ 126"/>
        <xdr:cNvCxnSpPr/>
      </xdr:nvCxnSpPr>
      <xdr:spPr>
        <a:xfrm flipV="1">
          <a:off x="1130300" y="9975657"/>
          <a:ext cx="889000" cy="23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170125</xdr:rowOff>
    </xdr:from>
    <xdr:to>
      <xdr:col>10</xdr:col>
      <xdr:colOff>165100</xdr:colOff>
      <xdr:row>58</xdr:row>
      <xdr:rowOff>100275</xdr:rowOff>
    </xdr:to>
    <xdr:sp macro="" textlink="">
      <xdr:nvSpPr>
        <xdr:cNvPr id="128" name="フローチャート: 判断 127"/>
        <xdr:cNvSpPr/>
      </xdr:nvSpPr>
      <xdr:spPr>
        <a:xfrm>
          <a:off x="1968500" y="9942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91402</xdr:rowOff>
    </xdr:from>
    <xdr:ext cx="534377" cy="259045"/>
    <xdr:sp macro="" textlink="">
      <xdr:nvSpPr>
        <xdr:cNvPr id="129" name="テキスト ボックス 128"/>
        <xdr:cNvSpPr txBox="1"/>
      </xdr:nvSpPr>
      <xdr:spPr>
        <a:xfrm>
          <a:off x="1752111" y="10035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10730</xdr:rowOff>
    </xdr:from>
    <xdr:to>
      <xdr:col>6</xdr:col>
      <xdr:colOff>38100</xdr:colOff>
      <xdr:row>58</xdr:row>
      <xdr:rowOff>112330</xdr:rowOff>
    </xdr:to>
    <xdr:sp macro="" textlink="">
      <xdr:nvSpPr>
        <xdr:cNvPr id="130" name="フローチャート: 判断 129"/>
        <xdr:cNvSpPr/>
      </xdr:nvSpPr>
      <xdr:spPr>
        <a:xfrm>
          <a:off x="1079500" y="995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103457</xdr:rowOff>
    </xdr:from>
    <xdr:ext cx="534377" cy="259045"/>
    <xdr:sp macro="" textlink="">
      <xdr:nvSpPr>
        <xdr:cNvPr id="131" name="テキスト ボックス 130"/>
        <xdr:cNvSpPr txBox="1"/>
      </xdr:nvSpPr>
      <xdr:spPr>
        <a:xfrm>
          <a:off x="863111" y="10047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91887</xdr:rowOff>
    </xdr:from>
    <xdr:to>
      <xdr:col>24</xdr:col>
      <xdr:colOff>114300</xdr:colOff>
      <xdr:row>58</xdr:row>
      <xdr:rowOff>22037</xdr:rowOff>
    </xdr:to>
    <xdr:sp macro="" textlink="">
      <xdr:nvSpPr>
        <xdr:cNvPr id="137" name="楕円 136"/>
        <xdr:cNvSpPr/>
      </xdr:nvSpPr>
      <xdr:spPr>
        <a:xfrm>
          <a:off x="4584700" y="9864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114764</xdr:rowOff>
    </xdr:from>
    <xdr:ext cx="599010" cy="259045"/>
    <xdr:sp macro="" textlink="">
      <xdr:nvSpPr>
        <xdr:cNvPr id="138" name="物件費該当値テキスト"/>
        <xdr:cNvSpPr txBox="1"/>
      </xdr:nvSpPr>
      <xdr:spPr>
        <a:xfrm>
          <a:off x="4686300" y="97159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108472</xdr:rowOff>
    </xdr:from>
    <xdr:to>
      <xdr:col>20</xdr:col>
      <xdr:colOff>38100</xdr:colOff>
      <xdr:row>57</xdr:row>
      <xdr:rowOff>38622</xdr:rowOff>
    </xdr:to>
    <xdr:sp macro="" textlink="">
      <xdr:nvSpPr>
        <xdr:cNvPr id="139" name="楕円 138"/>
        <xdr:cNvSpPr/>
      </xdr:nvSpPr>
      <xdr:spPr>
        <a:xfrm>
          <a:off x="3746500" y="970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55149</xdr:rowOff>
    </xdr:from>
    <xdr:ext cx="599010" cy="259045"/>
    <xdr:sp macro="" textlink="">
      <xdr:nvSpPr>
        <xdr:cNvPr id="140" name="テキスト ボックス 139"/>
        <xdr:cNvSpPr txBox="1"/>
      </xdr:nvSpPr>
      <xdr:spPr>
        <a:xfrm>
          <a:off x="3497795" y="9484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67232</xdr:rowOff>
    </xdr:from>
    <xdr:to>
      <xdr:col>15</xdr:col>
      <xdr:colOff>101600</xdr:colOff>
      <xdr:row>57</xdr:row>
      <xdr:rowOff>168832</xdr:rowOff>
    </xdr:to>
    <xdr:sp macro="" textlink="">
      <xdr:nvSpPr>
        <xdr:cNvPr id="141" name="楕円 140"/>
        <xdr:cNvSpPr/>
      </xdr:nvSpPr>
      <xdr:spPr>
        <a:xfrm>
          <a:off x="2857500" y="9839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13909</xdr:rowOff>
    </xdr:from>
    <xdr:ext cx="599010" cy="259045"/>
    <xdr:sp macro="" textlink="">
      <xdr:nvSpPr>
        <xdr:cNvPr id="142" name="テキスト ボックス 141"/>
        <xdr:cNvSpPr txBox="1"/>
      </xdr:nvSpPr>
      <xdr:spPr>
        <a:xfrm>
          <a:off x="2608795" y="9615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152207</xdr:rowOff>
    </xdr:from>
    <xdr:to>
      <xdr:col>10</xdr:col>
      <xdr:colOff>165100</xdr:colOff>
      <xdr:row>58</xdr:row>
      <xdr:rowOff>82357</xdr:rowOff>
    </xdr:to>
    <xdr:sp macro="" textlink="">
      <xdr:nvSpPr>
        <xdr:cNvPr id="143" name="楕円 142"/>
        <xdr:cNvSpPr/>
      </xdr:nvSpPr>
      <xdr:spPr>
        <a:xfrm>
          <a:off x="1968500" y="9924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98884</xdr:rowOff>
    </xdr:from>
    <xdr:ext cx="534377" cy="259045"/>
    <xdr:sp macro="" textlink="">
      <xdr:nvSpPr>
        <xdr:cNvPr id="144" name="テキスト ボックス 143"/>
        <xdr:cNvSpPr txBox="1"/>
      </xdr:nvSpPr>
      <xdr:spPr>
        <a:xfrm>
          <a:off x="1752111" y="9700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4579</xdr:rowOff>
    </xdr:from>
    <xdr:to>
      <xdr:col>6</xdr:col>
      <xdr:colOff>38100</xdr:colOff>
      <xdr:row>58</xdr:row>
      <xdr:rowOff>106179</xdr:rowOff>
    </xdr:to>
    <xdr:sp macro="" textlink="">
      <xdr:nvSpPr>
        <xdr:cNvPr id="145" name="楕円 144"/>
        <xdr:cNvSpPr/>
      </xdr:nvSpPr>
      <xdr:spPr>
        <a:xfrm>
          <a:off x="1079500" y="9948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122706</xdr:rowOff>
    </xdr:from>
    <xdr:ext cx="534377" cy="259045"/>
    <xdr:sp macro="" textlink="">
      <xdr:nvSpPr>
        <xdr:cNvPr id="146" name="テキスト ボックス 145"/>
        <xdr:cNvSpPr txBox="1"/>
      </xdr:nvSpPr>
      <xdr:spPr>
        <a:xfrm>
          <a:off x="863111" y="9723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8" name="テキスト ボックス 157"/>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0" name="テキスト ボックス 159"/>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2" name="テキスト ボックス 161"/>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4" name="テキスト ボックス 163"/>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6" name="テキスト ボックス 165"/>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40667</xdr:rowOff>
    </xdr:from>
    <xdr:to>
      <xdr:col>24</xdr:col>
      <xdr:colOff>62865</xdr:colOff>
      <xdr:row>79</xdr:row>
      <xdr:rowOff>89376</xdr:rowOff>
    </xdr:to>
    <xdr:cxnSp macro="">
      <xdr:nvCxnSpPr>
        <xdr:cNvPr id="172" name="直線コネクタ 171"/>
        <xdr:cNvCxnSpPr/>
      </xdr:nvCxnSpPr>
      <xdr:spPr>
        <a:xfrm flipV="1">
          <a:off x="4633595" y="12213617"/>
          <a:ext cx="1270" cy="14203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93203</xdr:rowOff>
    </xdr:from>
    <xdr:ext cx="378565" cy="259045"/>
    <xdr:sp macro="" textlink="">
      <xdr:nvSpPr>
        <xdr:cNvPr id="173" name="維持補修費最小値テキスト"/>
        <xdr:cNvSpPr txBox="1"/>
      </xdr:nvSpPr>
      <xdr:spPr>
        <a:xfrm>
          <a:off x="4686300" y="136377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89376</xdr:rowOff>
    </xdr:from>
    <xdr:to>
      <xdr:col>24</xdr:col>
      <xdr:colOff>152400</xdr:colOff>
      <xdr:row>79</xdr:row>
      <xdr:rowOff>89376</xdr:rowOff>
    </xdr:to>
    <xdr:cxnSp macro="">
      <xdr:nvCxnSpPr>
        <xdr:cNvPr id="174" name="直線コネクタ 173"/>
        <xdr:cNvCxnSpPr/>
      </xdr:nvCxnSpPr>
      <xdr:spPr>
        <a:xfrm>
          <a:off x="4546600" y="13633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158794</xdr:rowOff>
    </xdr:from>
    <xdr:ext cx="534377" cy="259045"/>
    <xdr:sp macro="" textlink="">
      <xdr:nvSpPr>
        <xdr:cNvPr id="175" name="維持補修費最大値テキスト"/>
        <xdr:cNvSpPr txBox="1"/>
      </xdr:nvSpPr>
      <xdr:spPr>
        <a:xfrm>
          <a:off x="4686300" y="11988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40667</xdr:rowOff>
    </xdr:from>
    <xdr:to>
      <xdr:col>24</xdr:col>
      <xdr:colOff>152400</xdr:colOff>
      <xdr:row>71</xdr:row>
      <xdr:rowOff>40667</xdr:rowOff>
    </xdr:to>
    <xdr:cxnSp macro="">
      <xdr:nvCxnSpPr>
        <xdr:cNvPr id="176" name="直線コネクタ 175"/>
        <xdr:cNvCxnSpPr/>
      </xdr:nvCxnSpPr>
      <xdr:spPr>
        <a:xfrm>
          <a:off x="4546600" y="12213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80770</xdr:rowOff>
    </xdr:from>
    <xdr:to>
      <xdr:col>24</xdr:col>
      <xdr:colOff>63500</xdr:colOff>
      <xdr:row>79</xdr:row>
      <xdr:rowOff>83400</xdr:rowOff>
    </xdr:to>
    <xdr:cxnSp macro="">
      <xdr:nvCxnSpPr>
        <xdr:cNvPr id="177" name="直線コネクタ 176"/>
        <xdr:cNvCxnSpPr/>
      </xdr:nvCxnSpPr>
      <xdr:spPr>
        <a:xfrm flipV="1">
          <a:off x="3797300" y="13625320"/>
          <a:ext cx="838200" cy="2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66760</xdr:rowOff>
    </xdr:from>
    <xdr:ext cx="534377" cy="259045"/>
    <xdr:sp macro="" textlink="">
      <xdr:nvSpPr>
        <xdr:cNvPr id="178" name="維持補修費平均値テキスト"/>
        <xdr:cNvSpPr txBox="1"/>
      </xdr:nvSpPr>
      <xdr:spPr>
        <a:xfrm>
          <a:off x="4686300" y="132684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43883</xdr:rowOff>
    </xdr:from>
    <xdr:to>
      <xdr:col>24</xdr:col>
      <xdr:colOff>114300</xdr:colOff>
      <xdr:row>78</xdr:row>
      <xdr:rowOff>145483</xdr:rowOff>
    </xdr:to>
    <xdr:sp macro="" textlink="">
      <xdr:nvSpPr>
        <xdr:cNvPr id="179" name="フローチャート: 判断 178"/>
        <xdr:cNvSpPr/>
      </xdr:nvSpPr>
      <xdr:spPr>
        <a:xfrm>
          <a:off x="4584700" y="1341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81455</xdr:rowOff>
    </xdr:from>
    <xdr:to>
      <xdr:col>19</xdr:col>
      <xdr:colOff>177800</xdr:colOff>
      <xdr:row>79</xdr:row>
      <xdr:rowOff>83400</xdr:rowOff>
    </xdr:to>
    <xdr:cxnSp macro="">
      <xdr:nvCxnSpPr>
        <xdr:cNvPr id="180" name="直線コネクタ 179"/>
        <xdr:cNvCxnSpPr/>
      </xdr:nvCxnSpPr>
      <xdr:spPr>
        <a:xfrm>
          <a:off x="2908300" y="13626005"/>
          <a:ext cx="889000" cy="1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41481</xdr:rowOff>
    </xdr:from>
    <xdr:to>
      <xdr:col>20</xdr:col>
      <xdr:colOff>38100</xdr:colOff>
      <xdr:row>78</xdr:row>
      <xdr:rowOff>143081</xdr:rowOff>
    </xdr:to>
    <xdr:sp macro="" textlink="">
      <xdr:nvSpPr>
        <xdr:cNvPr id="181" name="フローチャート: 判断 180"/>
        <xdr:cNvSpPr/>
      </xdr:nvSpPr>
      <xdr:spPr>
        <a:xfrm>
          <a:off x="3746500" y="13414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159608</xdr:rowOff>
    </xdr:from>
    <xdr:ext cx="534377" cy="259045"/>
    <xdr:sp macro="" textlink="">
      <xdr:nvSpPr>
        <xdr:cNvPr id="182" name="テキスト ボックス 181"/>
        <xdr:cNvSpPr txBox="1"/>
      </xdr:nvSpPr>
      <xdr:spPr>
        <a:xfrm>
          <a:off x="3530111" y="13189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81455</xdr:rowOff>
    </xdr:from>
    <xdr:to>
      <xdr:col>15</xdr:col>
      <xdr:colOff>50800</xdr:colOff>
      <xdr:row>79</xdr:row>
      <xdr:rowOff>85882</xdr:rowOff>
    </xdr:to>
    <xdr:cxnSp macro="">
      <xdr:nvCxnSpPr>
        <xdr:cNvPr id="183" name="直線コネクタ 182"/>
        <xdr:cNvCxnSpPr/>
      </xdr:nvCxnSpPr>
      <xdr:spPr>
        <a:xfrm flipV="1">
          <a:off x="2019300" y="13626005"/>
          <a:ext cx="889000" cy="4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64619</xdr:rowOff>
    </xdr:from>
    <xdr:to>
      <xdr:col>15</xdr:col>
      <xdr:colOff>101600</xdr:colOff>
      <xdr:row>78</xdr:row>
      <xdr:rowOff>166219</xdr:rowOff>
    </xdr:to>
    <xdr:sp macro="" textlink="">
      <xdr:nvSpPr>
        <xdr:cNvPr id="184" name="フローチャート: 判断 183"/>
        <xdr:cNvSpPr/>
      </xdr:nvSpPr>
      <xdr:spPr>
        <a:xfrm>
          <a:off x="2857500" y="13437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11296</xdr:rowOff>
    </xdr:from>
    <xdr:ext cx="469744" cy="259045"/>
    <xdr:sp macro="" textlink="">
      <xdr:nvSpPr>
        <xdr:cNvPr id="185" name="テキスト ボックス 184"/>
        <xdr:cNvSpPr txBox="1"/>
      </xdr:nvSpPr>
      <xdr:spPr>
        <a:xfrm>
          <a:off x="2673428" y="13212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85882</xdr:rowOff>
    </xdr:from>
    <xdr:to>
      <xdr:col>10</xdr:col>
      <xdr:colOff>114300</xdr:colOff>
      <xdr:row>79</xdr:row>
      <xdr:rowOff>86257</xdr:rowOff>
    </xdr:to>
    <xdr:cxnSp macro="">
      <xdr:nvCxnSpPr>
        <xdr:cNvPr id="186" name="直線コネクタ 185"/>
        <xdr:cNvCxnSpPr/>
      </xdr:nvCxnSpPr>
      <xdr:spPr>
        <a:xfrm flipV="1">
          <a:off x="1130300" y="13630432"/>
          <a:ext cx="889000" cy="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110274</xdr:rowOff>
    </xdr:from>
    <xdr:to>
      <xdr:col>10</xdr:col>
      <xdr:colOff>165100</xdr:colOff>
      <xdr:row>79</xdr:row>
      <xdr:rowOff>40424</xdr:rowOff>
    </xdr:to>
    <xdr:sp macro="" textlink="">
      <xdr:nvSpPr>
        <xdr:cNvPr id="187" name="フローチャート: 判断 186"/>
        <xdr:cNvSpPr/>
      </xdr:nvSpPr>
      <xdr:spPr>
        <a:xfrm>
          <a:off x="1968500" y="13483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56951</xdr:rowOff>
    </xdr:from>
    <xdr:ext cx="469744" cy="259045"/>
    <xdr:sp macro="" textlink="">
      <xdr:nvSpPr>
        <xdr:cNvPr id="188" name="テキスト ボックス 187"/>
        <xdr:cNvSpPr txBox="1"/>
      </xdr:nvSpPr>
      <xdr:spPr>
        <a:xfrm>
          <a:off x="1784428" y="13258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94501</xdr:rowOff>
    </xdr:from>
    <xdr:to>
      <xdr:col>6</xdr:col>
      <xdr:colOff>38100</xdr:colOff>
      <xdr:row>79</xdr:row>
      <xdr:rowOff>24651</xdr:rowOff>
    </xdr:to>
    <xdr:sp macro="" textlink="">
      <xdr:nvSpPr>
        <xdr:cNvPr id="189" name="フローチャート: 判断 188"/>
        <xdr:cNvSpPr/>
      </xdr:nvSpPr>
      <xdr:spPr>
        <a:xfrm>
          <a:off x="1079500" y="1346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41178</xdr:rowOff>
    </xdr:from>
    <xdr:ext cx="469744" cy="259045"/>
    <xdr:sp macro="" textlink="">
      <xdr:nvSpPr>
        <xdr:cNvPr id="190" name="テキスト ボックス 189"/>
        <xdr:cNvSpPr txBox="1"/>
      </xdr:nvSpPr>
      <xdr:spPr>
        <a:xfrm>
          <a:off x="895428" y="13242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29970</xdr:rowOff>
    </xdr:from>
    <xdr:to>
      <xdr:col>24</xdr:col>
      <xdr:colOff>114300</xdr:colOff>
      <xdr:row>79</xdr:row>
      <xdr:rowOff>131570</xdr:rowOff>
    </xdr:to>
    <xdr:sp macro="" textlink="">
      <xdr:nvSpPr>
        <xdr:cNvPr id="196" name="楕円 195"/>
        <xdr:cNvSpPr/>
      </xdr:nvSpPr>
      <xdr:spPr>
        <a:xfrm>
          <a:off x="4584700" y="1357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116347</xdr:rowOff>
    </xdr:from>
    <xdr:ext cx="469744" cy="259045"/>
    <xdr:sp macro="" textlink="">
      <xdr:nvSpPr>
        <xdr:cNvPr id="197" name="維持補修費該当値テキスト"/>
        <xdr:cNvSpPr txBox="1"/>
      </xdr:nvSpPr>
      <xdr:spPr>
        <a:xfrm>
          <a:off x="4686300" y="13489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32600</xdr:rowOff>
    </xdr:from>
    <xdr:to>
      <xdr:col>20</xdr:col>
      <xdr:colOff>38100</xdr:colOff>
      <xdr:row>79</xdr:row>
      <xdr:rowOff>134200</xdr:rowOff>
    </xdr:to>
    <xdr:sp macro="" textlink="">
      <xdr:nvSpPr>
        <xdr:cNvPr id="198" name="楕円 197"/>
        <xdr:cNvSpPr/>
      </xdr:nvSpPr>
      <xdr:spPr>
        <a:xfrm>
          <a:off x="3746500" y="1357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179017</xdr:colOff>
      <xdr:row>79</xdr:row>
      <xdr:rowOff>125327</xdr:rowOff>
    </xdr:from>
    <xdr:ext cx="378565" cy="259045"/>
    <xdr:sp macro="" textlink="">
      <xdr:nvSpPr>
        <xdr:cNvPr id="199" name="テキスト ボックス 198"/>
        <xdr:cNvSpPr txBox="1"/>
      </xdr:nvSpPr>
      <xdr:spPr>
        <a:xfrm>
          <a:off x="3608017" y="136698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79</xdr:row>
      <xdr:rowOff>30655</xdr:rowOff>
    </xdr:from>
    <xdr:to>
      <xdr:col>15</xdr:col>
      <xdr:colOff>101600</xdr:colOff>
      <xdr:row>79</xdr:row>
      <xdr:rowOff>132255</xdr:rowOff>
    </xdr:to>
    <xdr:sp macro="" textlink="">
      <xdr:nvSpPr>
        <xdr:cNvPr id="200" name="楕円 199"/>
        <xdr:cNvSpPr/>
      </xdr:nvSpPr>
      <xdr:spPr>
        <a:xfrm>
          <a:off x="2857500" y="1357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123382</xdr:rowOff>
    </xdr:from>
    <xdr:ext cx="469744" cy="259045"/>
    <xdr:sp macro="" textlink="">
      <xdr:nvSpPr>
        <xdr:cNvPr id="201" name="テキスト ボックス 200"/>
        <xdr:cNvSpPr txBox="1"/>
      </xdr:nvSpPr>
      <xdr:spPr>
        <a:xfrm>
          <a:off x="2673428" y="13667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79</xdr:row>
      <xdr:rowOff>35082</xdr:rowOff>
    </xdr:from>
    <xdr:to>
      <xdr:col>10</xdr:col>
      <xdr:colOff>165100</xdr:colOff>
      <xdr:row>79</xdr:row>
      <xdr:rowOff>136682</xdr:rowOff>
    </xdr:to>
    <xdr:sp macro="" textlink="">
      <xdr:nvSpPr>
        <xdr:cNvPr id="202" name="楕円 201"/>
        <xdr:cNvSpPr/>
      </xdr:nvSpPr>
      <xdr:spPr>
        <a:xfrm>
          <a:off x="1968500" y="13579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79</xdr:row>
      <xdr:rowOff>127809</xdr:rowOff>
    </xdr:from>
    <xdr:ext cx="378565" cy="259045"/>
    <xdr:sp macro="" textlink="">
      <xdr:nvSpPr>
        <xdr:cNvPr id="203" name="テキスト ボックス 202"/>
        <xdr:cNvSpPr txBox="1"/>
      </xdr:nvSpPr>
      <xdr:spPr>
        <a:xfrm>
          <a:off x="1830017" y="136723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35457</xdr:rowOff>
    </xdr:from>
    <xdr:to>
      <xdr:col>6</xdr:col>
      <xdr:colOff>38100</xdr:colOff>
      <xdr:row>79</xdr:row>
      <xdr:rowOff>137057</xdr:rowOff>
    </xdr:to>
    <xdr:sp macro="" textlink="">
      <xdr:nvSpPr>
        <xdr:cNvPr id="204" name="楕円 203"/>
        <xdr:cNvSpPr/>
      </xdr:nvSpPr>
      <xdr:spPr>
        <a:xfrm>
          <a:off x="1079500" y="13580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79</xdr:row>
      <xdr:rowOff>128184</xdr:rowOff>
    </xdr:from>
    <xdr:ext cx="378565" cy="259045"/>
    <xdr:sp macro="" textlink="">
      <xdr:nvSpPr>
        <xdr:cNvPr id="205" name="テキスト ボックス 204"/>
        <xdr:cNvSpPr txBox="1"/>
      </xdr:nvSpPr>
      <xdr:spPr>
        <a:xfrm>
          <a:off x="941017" y="136727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6" name="テキスト ボックス 215"/>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7" name="直線コネクタ 21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8" name="テキスト ボックス 217"/>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2" name="テキスト ボックス 221"/>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4" name="テキスト ボックス 223"/>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134617</xdr:rowOff>
    </xdr:from>
    <xdr:to>
      <xdr:col>24</xdr:col>
      <xdr:colOff>62865</xdr:colOff>
      <xdr:row>99</xdr:row>
      <xdr:rowOff>9365</xdr:rowOff>
    </xdr:to>
    <xdr:cxnSp macro="">
      <xdr:nvCxnSpPr>
        <xdr:cNvPr id="232" name="直線コネクタ 231"/>
        <xdr:cNvCxnSpPr/>
      </xdr:nvCxnSpPr>
      <xdr:spPr>
        <a:xfrm flipV="1">
          <a:off x="4633595" y="15393667"/>
          <a:ext cx="1270" cy="15892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13192</xdr:rowOff>
    </xdr:from>
    <xdr:ext cx="534377" cy="259045"/>
    <xdr:sp macro="" textlink="">
      <xdr:nvSpPr>
        <xdr:cNvPr id="233" name="扶助費最小値テキスト"/>
        <xdr:cNvSpPr txBox="1"/>
      </xdr:nvSpPr>
      <xdr:spPr>
        <a:xfrm>
          <a:off x="4686300" y="16986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9365</xdr:rowOff>
    </xdr:from>
    <xdr:to>
      <xdr:col>24</xdr:col>
      <xdr:colOff>152400</xdr:colOff>
      <xdr:row>99</xdr:row>
      <xdr:rowOff>9365</xdr:rowOff>
    </xdr:to>
    <xdr:cxnSp macro="">
      <xdr:nvCxnSpPr>
        <xdr:cNvPr id="234" name="直線コネクタ 233"/>
        <xdr:cNvCxnSpPr/>
      </xdr:nvCxnSpPr>
      <xdr:spPr>
        <a:xfrm>
          <a:off x="4546600" y="16982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81294</xdr:rowOff>
    </xdr:from>
    <xdr:ext cx="599010" cy="259045"/>
    <xdr:sp macro="" textlink="">
      <xdr:nvSpPr>
        <xdr:cNvPr id="235" name="扶助費最大値テキスト"/>
        <xdr:cNvSpPr txBox="1"/>
      </xdr:nvSpPr>
      <xdr:spPr>
        <a:xfrm>
          <a:off x="4686300" y="15168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134617</xdr:rowOff>
    </xdr:from>
    <xdr:to>
      <xdr:col>24</xdr:col>
      <xdr:colOff>152400</xdr:colOff>
      <xdr:row>89</xdr:row>
      <xdr:rowOff>134617</xdr:rowOff>
    </xdr:to>
    <xdr:cxnSp macro="">
      <xdr:nvCxnSpPr>
        <xdr:cNvPr id="236" name="直線コネクタ 235"/>
        <xdr:cNvCxnSpPr/>
      </xdr:nvCxnSpPr>
      <xdr:spPr>
        <a:xfrm>
          <a:off x="4546600" y="15393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22341</xdr:rowOff>
    </xdr:from>
    <xdr:to>
      <xdr:col>24</xdr:col>
      <xdr:colOff>63500</xdr:colOff>
      <xdr:row>96</xdr:row>
      <xdr:rowOff>85827</xdr:rowOff>
    </xdr:to>
    <xdr:cxnSp macro="">
      <xdr:nvCxnSpPr>
        <xdr:cNvPr id="237" name="直線コネクタ 236"/>
        <xdr:cNvCxnSpPr/>
      </xdr:nvCxnSpPr>
      <xdr:spPr>
        <a:xfrm>
          <a:off x="3797300" y="16481541"/>
          <a:ext cx="838200" cy="63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154960</xdr:rowOff>
    </xdr:from>
    <xdr:ext cx="599010" cy="259045"/>
    <xdr:sp macro="" textlink="">
      <xdr:nvSpPr>
        <xdr:cNvPr id="238" name="扶助費平均値テキスト"/>
        <xdr:cNvSpPr txBox="1"/>
      </xdr:nvSpPr>
      <xdr:spPr>
        <a:xfrm>
          <a:off x="4686300" y="162712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132083</xdr:rowOff>
    </xdr:from>
    <xdr:to>
      <xdr:col>24</xdr:col>
      <xdr:colOff>114300</xdr:colOff>
      <xdr:row>96</xdr:row>
      <xdr:rowOff>62233</xdr:rowOff>
    </xdr:to>
    <xdr:sp macro="" textlink="">
      <xdr:nvSpPr>
        <xdr:cNvPr id="239" name="フローチャート: 判断 238"/>
        <xdr:cNvSpPr/>
      </xdr:nvSpPr>
      <xdr:spPr>
        <a:xfrm>
          <a:off x="4584700" y="16419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22341</xdr:rowOff>
    </xdr:from>
    <xdr:to>
      <xdr:col>19</xdr:col>
      <xdr:colOff>177800</xdr:colOff>
      <xdr:row>97</xdr:row>
      <xdr:rowOff>144980</xdr:rowOff>
    </xdr:to>
    <xdr:cxnSp macro="">
      <xdr:nvCxnSpPr>
        <xdr:cNvPr id="240" name="直線コネクタ 239"/>
        <xdr:cNvCxnSpPr/>
      </xdr:nvCxnSpPr>
      <xdr:spPr>
        <a:xfrm flipV="1">
          <a:off x="2908300" y="16481541"/>
          <a:ext cx="889000" cy="294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17881</xdr:rowOff>
    </xdr:from>
    <xdr:to>
      <xdr:col>20</xdr:col>
      <xdr:colOff>38100</xdr:colOff>
      <xdr:row>95</xdr:row>
      <xdr:rowOff>119481</xdr:rowOff>
    </xdr:to>
    <xdr:sp macro="" textlink="">
      <xdr:nvSpPr>
        <xdr:cNvPr id="241" name="フローチャート: 判断 240"/>
        <xdr:cNvSpPr/>
      </xdr:nvSpPr>
      <xdr:spPr>
        <a:xfrm>
          <a:off x="3746500" y="1630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136008</xdr:rowOff>
    </xdr:from>
    <xdr:ext cx="599010" cy="259045"/>
    <xdr:sp macro="" textlink="">
      <xdr:nvSpPr>
        <xdr:cNvPr id="242" name="テキスト ボックス 241"/>
        <xdr:cNvSpPr txBox="1"/>
      </xdr:nvSpPr>
      <xdr:spPr>
        <a:xfrm>
          <a:off x="3497795" y="16080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144980</xdr:rowOff>
    </xdr:from>
    <xdr:to>
      <xdr:col>15</xdr:col>
      <xdr:colOff>50800</xdr:colOff>
      <xdr:row>98</xdr:row>
      <xdr:rowOff>18596</xdr:rowOff>
    </xdr:to>
    <xdr:cxnSp macro="">
      <xdr:nvCxnSpPr>
        <xdr:cNvPr id="243" name="直線コネクタ 242"/>
        <xdr:cNvCxnSpPr/>
      </xdr:nvCxnSpPr>
      <xdr:spPr>
        <a:xfrm flipV="1">
          <a:off x="2019300" y="16775630"/>
          <a:ext cx="889000" cy="45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100079</xdr:rowOff>
    </xdr:from>
    <xdr:to>
      <xdr:col>15</xdr:col>
      <xdr:colOff>101600</xdr:colOff>
      <xdr:row>97</xdr:row>
      <xdr:rowOff>30229</xdr:rowOff>
    </xdr:to>
    <xdr:sp macro="" textlink="">
      <xdr:nvSpPr>
        <xdr:cNvPr id="244" name="フローチャート: 判断 243"/>
        <xdr:cNvSpPr/>
      </xdr:nvSpPr>
      <xdr:spPr>
        <a:xfrm>
          <a:off x="2857500" y="16559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46756</xdr:rowOff>
    </xdr:from>
    <xdr:ext cx="599010" cy="259045"/>
    <xdr:sp macro="" textlink="">
      <xdr:nvSpPr>
        <xdr:cNvPr id="245" name="テキスト ボックス 244"/>
        <xdr:cNvSpPr txBox="1"/>
      </xdr:nvSpPr>
      <xdr:spPr>
        <a:xfrm>
          <a:off x="2608795" y="16334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18596</xdr:rowOff>
    </xdr:from>
    <xdr:to>
      <xdr:col>10</xdr:col>
      <xdr:colOff>114300</xdr:colOff>
      <xdr:row>98</xdr:row>
      <xdr:rowOff>72503</xdr:rowOff>
    </xdr:to>
    <xdr:cxnSp macro="">
      <xdr:nvCxnSpPr>
        <xdr:cNvPr id="246" name="直線コネクタ 245"/>
        <xdr:cNvCxnSpPr/>
      </xdr:nvCxnSpPr>
      <xdr:spPr>
        <a:xfrm flipV="1">
          <a:off x="1130300" y="16820696"/>
          <a:ext cx="889000" cy="53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99383</xdr:rowOff>
    </xdr:from>
    <xdr:to>
      <xdr:col>10</xdr:col>
      <xdr:colOff>165100</xdr:colOff>
      <xdr:row>97</xdr:row>
      <xdr:rowOff>29533</xdr:rowOff>
    </xdr:to>
    <xdr:sp macro="" textlink="">
      <xdr:nvSpPr>
        <xdr:cNvPr id="247" name="フローチャート: 判断 246"/>
        <xdr:cNvSpPr/>
      </xdr:nvSpPr>
      <xdr:spPr>
        <a:xfrm>
          <a:off x="1968500" y="16558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46060</xdr:rowOff>
    </xdr:from>
    <xdr:ext cx="599010" cy="259045"/>
    <xdr:sp macro="" textlink="">
      <xdr:nvSpPr>
        <xdr:cNvPr id="248" name="テキスト ボックス 247"/>
        <xdr:cNvSpPr txBox="1"/>
      </xdr:nvSpPr>
      <xdr:spPr>
        <a:xfrm>
          <a:off x="1719795" y="16333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144951</xdr:rowOff>
    </xdr:from>
    <xdr:to>
      <xdr:col>6</xdr:col>
      <xdr:colOff>38100</xdr:colOff>
      <xdr:row>97</xdr:row>
      <xdr:rowOff>75101</xdr:rowOff>
    </xdr:to>
    <xdr:sp macro="" textlink="">
      <xdr:nvSpPr>
        <xdr:cNvPr id="249" name="フローチャート: 判断 248"/>
        <xdr:cNvSpPr/>
      </xdr:nvSpPr>
      <xdr:spPr>
        <a:xfrm>
          <a:off x="1079500" y="16604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91628</xdr:rowOff>
    </xdr:from>
    <xdr:ext cx="534377" cy="259045"/>
    <xdr:sp macro="" textlink="">
      <xdr:nvSpPr>
        <xdr:cNvPr id="250" name="テキスト ボックス 249"/>
        <xdr:cNvSpPr txBox="1"/>
      </xdr:nvSpPr>
      <xdr:spPr>
        <a:xfrm>
          <a:off x="863111" y="16379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35027</xdr:rowOff>
    </xdr:from>
    <xdr:to>
      <xdr:col>24</xdr:col>
      <xdr:colOff>114300</xdr:colOff>
      <xdr:row>96</xdr:row>
      <xdr:rowOff>136627</xdr:rowOff>
    </xdr:to>
    <xdr:sp macro="" textlink="">
      <xdr:nvSpPr>
        <xdr:cNvPr id="256" name="楕円 255"/>
        <xdr:cNvSpPr/>
      </xdr:nvSpPr>
      <xdr:spPr>
        <a:xfrm>
          <a:off x="4584700" y="16494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13454</xdr:rowOff>
    </xdr:from>
    <xdr:ext cx="599010" cy="259045"/>
    <xdr:sp macro="" textlink="">
      <xdr:nvSpPr>
        <xdr:cNvPr id="257" name="扶助費該当値テキスト"/>
        <xdr:cNvSpPr txBox="1"/>
      </xdr:nvSpPr>
      <xdr:spPr>
        <a:xfrm>
          <a:off x="4686300" y="16472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142991</xdr:rowOff>
    </xdr:from>
    <xdr:to>
      <xdr:col>20</xdr:col>
      <xdr:colOff>38100</xdr:colOff>
      <xdr:row>96</xdr:row>
      <xdr:rowOff>73141</xdr:rowOff>
    </xdr:to>
    <xdr:sp macro="" textlink="">
      <xdr:nvSpPr>
        <xdr:cNvPr id="258" name="楕円 257"/>
        <xdr:cNvSpPr/>
      </xdr:nvSpPr>
      <xdr:spPr>
        <a:xfrm>
          <a:off x="3746500" y="16430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64268</xdr:rowOff>
    </xdr:from>
    <xdr:ext cx="599010" cy="259045"/>
    <xdr:sp macro="" textlink="">
      <xdr:nvSpPr>
        <xdr:cNvPr id="259" name="テキスト ボックス 258"/>
        <xdr:cNvSpPr txBox="1"/>
      </xdr:nvSpPr>
      <xdr:spPr>
        <a:xfrm>
          <a:off x="3497795" y="16523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94180</xdr:rowOff>
    </xdr:from>
    <xdr:to>
      <xdr:col>15</xdr:col>
      <xdr:colOff>101600</xdr:colOff>
      <xdr:row>98</xdr:row>
      <xdr:rowOff>24330</xdr:rowOff>
    </xdr:to>
    <xdr:sp macro="" textlink="">
      <xdr:nvSpPr>
        <xdr:cNvPr id="260" name="楕円 259"/>
        <xdr:cNvSpPr/>
      </xdr:nvSpPr>
      <xdr:spPr>
        <a:xfrm>
          <a:off x="2857500" y="1672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15457</xdr:rowOff>
    </xdr:from>
    <xdr:ext cx="534377" cy="259045"/>
    <xdr:sp macro="" textlink="">
      <xdr:nvSpPr>
        <xdr:cNvPr id="261" name="テキスト ボックス 260"/>
        <xdr:cNvSpPr txBox="1"/>
      </xdr:nvSpPr>
      <xdr:spPr>
        <a:xfrm>
          <a:off x="2641111" y="16817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139246</xdr:rowOff>
    </xdr:from>
    <xdr:to>
      <xdr:col>10</xdr:col>
      <xdr:colOff>165100</xdr:colOff>
      <xdr:row>98</xdr:row>
      <xdr:rowOff>69396</xdr:rowOff>
    </xdr:to>
    <xdr:sp macro="" textlink="">
      <xdr:nvSpPr>
        <xdr:cNvPr id="262" name="楕円 261"/>
        <xdr:cNvSpPr/>
      </xdr:nvSpPr>
      <xdr:spPr>
        <a:xfrm>
          <a:off x="1968500" y="16769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60523</xdr:rowOff>
    </xdr:from>
    <xdr:ext cx="534377" cy="259045"/>
    <xdr:sp macro="" textlink="">
      <xdr:nvSpPr>
        <xdr:cNvPr id="263" name="テキスト ボックス 262"/>
        <xdr:cNvSpPr txBox="1"/>
      </xdr:nvSpPr>
      <xdr:spPr>
        <a:xfrm>
          <a:off x="1752111" y="16862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21703</xdr:rowOff>
    </xdr:from>
    <xdr:to>
      <xdr:col>6</xdr:col>
      <xdr:colOff>38100</xdr:colOff>
      <xdr:row>98</xdr:row>
      <xdr:rowOff>123303</xdr:rowOff>
    </xdr:to>
    <xdr:sp macro="" textlink="">
      <xdr:nvSpPr>
        <xdr:cNvPr id="264" name="楕円 263"/>
        <xdr:cNvSpPr/>
      </xdr:nvSpPr>
      <xdr:spPr>
        <a:xfrm>
          <a:off x="1079500" y="16823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114430</xdr:rowOff>
    </xdr:from>
    <xdr:ext cx="534377" cy="259045"/>
    <xdr:sp macro="" textlink="">
      <xdr:nvSpPr>
        <xdr:cNvPr id="265" name="テキスト ボックス 264"/>
        <xdr:cNvSpPr txBox="1"/>
      </xdr:nvSpPr>
      <xdr:spPr>
        <a:xfrm>
          <a:off x="863111" y="16916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7" name="テキスト ボックス 276"/>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9" name="テキスト ボックス 278"/>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81" name="テキスト ボックス 280"/>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3" name="テキスト ボックス 282"/>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142920</xdr:rowOff>
    </xdr:from>
    <xdr:to>
      <xdr:col>54</xdr:col>
      <xdr:colOff>189865</xdr:colOff>
      <xdr:row>38</xdr:row>
      <xdr:rowOff>168781</xdr:rowOff>
    </xdr:to>
    <xdr:cxnSp macro="">
      <xdr:nvCxnSpPr>
        <xdr:cNvPr id="291" name="直線コネクタ 290"/>
        <xdr:cNvCxnSpPr/>
      </xdr:nvCxnSpPr>
      <xdr:spPr>
        <a:xfrm flipV="1">
          <a:off x="10475595" y="5286420"/>
          <a:ext cx="1270" cy="13974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1158</xdr:rowOff>
    </xdr:from>
    <xdr:ext cx="534377" cy="259045"/>
    <xdr:sp macro="" textlink="">
      <xdr:nvSpPr>
        <xdr:cNvPr id="292" name="補助費等最小値テキスト"/>
        <xdr:cNvSpPr txBox="1"/>
      </xdr:nvSpPr>
      <xdr:spPr>
        <a:xfrm>
          <a:off x="10528300" y="6687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168781</xdr:rowOff>
    </xdr:from>
    <xdr:to>
      <xdr:col>55</xdr:col>
      <xdr:colOff>88900</xdr:colOff>
      <xdr:row>38</xdr:row>
      <xdr:rowOff>168781</xdr:rowOff>
    </xdr:to>
    <xdr:cxnSp macro="">
      <xdr:nvCxnSpPr>
        <xdr:cNvPr id="293" name="直線コネクタ 292"/>
        <xdr:cNvCxnSpPr/>
      </xdr:nvCxnSpPr>
      <xdr:spPr>
        <a:xfrm>
          <a:off x="10388600" y="6683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89597</xdr:rowOff>
    </xdr:from>
    <xdr:ext cx="599010" cy="259045"/>
    <xdr:sp macro="" textlink="">
      <xdr:nvSpPr>
        <xdr:cNvPr id="294" name="補助費等最大値テキスト"/>
        <xdr:cNvSpPr txBox="1"/>
      </xdr:nvSpPr>
      <xdr:spPr>
        <a:xfrm>
          <a:off x="10528300" y="5061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142920</xdr:rowOff>
    </xdr:from>
    <xdr:to>
      <xdr:col>55</xdr:col>
      <xdr:colOff>88900</xdr:colOff>
      <xdr:row>30</xdr:row>
      <xdr:rowOff>142920</xdr:rowOff>
    </xdr:to>
    <xdr:cxnSp macro="">
      <xdr:nvCxnSpPr>
        <xdr:cNvPr id="295" name="直線コネクタ 294"/>
        <xdr:cNvCxnSpPr/>
      </xdr:nvCxnSpPr>
      <xdr:spPr>
        <a:xfrm>
          <a:off x="10388600" y="528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150147</xdr:rowOff>
    </xdr:from>
    <xdr:to>
      <xdr:col>55</xdr:col>
      <xdr:colOff>0</xdr:colOff>
      <xdr:row>38</xdr:row>
      <xdr:rowOff>14871</xdr:rowOff>
    </xdr:to>
    <xdr:cxnSp macro="">
      <xdr:nvCxnSpPr>
        <xdr:cNvPr id="296" name="直線コネクタ 295"/>
        <xdr:cNvCxnSpPr/>
      </xdr:nvCxnSpPr>
      <xdr:spPr>
        <a:xfrm>
          <a:off x="9639300" y="6493797"/>
          <a:ext cx="838200" cy="36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73699</xdr:rowOff>
    </xdr:from>
    <xdr:ext cx="599010" cy="259045"/>
    <xdr:sp macro="" textlink="">
      <xdr:nvSpPr>
        <xdr:cNvPr id="297" name="補助費等平均値テキスト"/>
        <xdr:cNvSpPr txBox="1"/>
      </xdr:nvSpPr>
      <xdr:spPr>
        <a:xfrm>
          <a:off x="10528300" y="62458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50822</xdr:rowOff>
    </xdr:from>
    <xdr:to>
      <xdr:col>55</xdr:col>
      <xdr:colOff>50800</xdr:colOff>
      <xdr:row>37</xdr:row>
      <xdr:rowOff>152422</xdr:rowOff>
    </xdr:to>
    <xdr:sp macro="" textlink="">
      <xdr:nvSpPr>
        <xdr:cNvPr id="298" name="フローチャート: 判断 297"/>
        <xdr:cNvSpPr/>
      </xdr:nvSpPr>
      <xdr:spPr>
        <a:xfrm>
          <a:off x="10426700" y="639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165966</xdr:rowOff>
    </xdr:from>
    <xdr:to>
      <xdr:col>50</xdr:col>
      <xdr:colOff>114300</xdr:colOff>
      <xdr:row>37</xdr:row>
      <xdr:rowOff>150147</xdr:rowOff>
    </xdr:to>
    <xdr:cxnSp macro="">
      <xdr:nvCxnSpPr>
        <xdr:cNvPr id="299" name="直線コネクタ 298"/>
        <xdr:cNvCxnSpPr/>
      </xdr:nvCxnSpPr>
      <xdr:spPr>
        <a:xfrm>
          <a:off x="8750300" y="6166716"/>
          <a:ext cx="889000" cy="327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60276</xdr:rowOff>
    </xdr:from>
    <xdr:to>
      <xdr:col>50</xdr:col>
      <xdr:colOff>165100</xdr:colOff>
      <xdr:row>37</xdr:row>
      <xdr:rowOff>161876</xdr:rowOff>
    </xdr:to>
    <xdr:sp macro="" textlink="">
      <xdr:nvSpPr>
        <xdr:cNvPr id="300" name="フローチャート: 判断 299"/>
        <xdr:cNvSpPr/>
      </xdr:nvSpPr>
      <xdr:spPr>
        <a:xfrm>
          <a:off x="9588500" y="640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6953</xdr:rowOff>
    </xdr:from>
    <xdr:ext cx="599010" cy="259045"/>
    <xdr:sp macro="" textlink="">
      <xdr:nvSpPr>
        <xdr:cNvPr id="301" name="テキスト ボックス 300"/>
        <xdr:cNvSpPr txBox="1"/>
      </xdr:nvSpPr>
      <xdr:spPr>
        <a:xfrm>
          <a:off x="9339795" y="61791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165966</xdr:rowOff>
    </xdr:from>
    <xdr:to>
      <xdr:col>45</xdr:col>
      <xdr:colOff>177800</xdr:colOff>
      <xdr:row>38</xdr:row>
      <xdr:rowOff>34005</xdr:rowOff>
    </xdr:to>
    <xdr:cxnSp macro="">
      <xdr:nvCxnSpPr>
        <xdr:cNvPr id="302" name="直線コネクタ 301"/>
        <xdr:cNvCxnSpPr/>
      </xdr:nvCxnSpPr>
      <xdr:spPr>
        <a:xfrm flipV="1">
          <a:off x="7861300" y="6166716"/>
          <a:ext cx="889000" cy="38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80357</xdr:rowOff>
    </xdr:from>
    <xdr:to>
      <xdr:col>46</xdr:col>
      <xdr:colOff>38100</xdr:colOff>
      <xdr:row>36</xdr:row>
      <xdr:rowOff>10507</xdr:rowOff>
    </xdr:to>
    <xdr:sp macro="" textlink="">
      <xdr:nvSpPr>
        <xdr:cNvPr id="303" name="フローチャート: 判断 302"/>
        <xdr:cNvSpPr/>
      </xdr:nvSpPr>
      <xdr:spPr>
        <a:xfrm>
          <a:off x="8699500" y="6081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27034</xdr:rowOff>
    </xdr:from>
    <xdr:ext cx="599010" cy="259045"/>
    <xdr:sp macro="" textlink="">
      <xdr:nvSpPr>
        <xdr:cNvPr id="304" name="テキスト ボックス 303"/>
        <xdr:cNvSpPr txBox="1"/>
      </xdr:nvSpPr>
      <xdr:spPr>
        <a:xfrm>
          <a:off x="8450795" y="5856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34005</xdr:rowOff>
    </xdr:from>
    <xdr:to>
      <xdr:col>41</xdr:col>
      <xdr:colOff>50800</xdr:colOff>
      <xdr:row>38</xdr:row>
      <xdr:rowOff>35054</xdr:rowOff>
    </xdr:to>
    <xdr:cxnSp macro="">
      <xdr:nvCxnSpPr>
        <xdr:cNvPr id="305" name="直線コネクタ 304"/>
        <xdr:cNvCxnSpPr/>
      </xdr:nvCxnSpPr>
      <xdr:spPr>
        <a:xfrm flipV="1">
          <a:off x="6972300" y="6549105"/>
          <a:ext cx="889000" cy="1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142820</xdr:rowOff>
    </xdr:from>
    <xdr:to>
      <xdr:col>41</xdr:col>
      <xdr:colOff>101600</xdr:colOff>
      <xdr:row>38</xdr:row>
      <xdr:rowOff>72971</xdr:rowOff>
    </xdr:to>
    <xdr:sp macro="" textlink="">
      <xdr:nvSpPr>
        <xdr:cNvPr id="306" name="フローチャート: 判断 305"/>
        <xdr:cNvSpPr/>
      </xdr:nvSpPr>
      <xdr:spPr>
        <a:xfrm>
          <a:off x="7810500" y="648647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89497</xdr:rowOff>
    </xdr:from>
    <xdr:ext cx="534377" cy="259045"/>
    <xdr:sp macro="" textlink="">
      <xdr:nvSpPr>
        <xdr:cNvPr id="307" name="テキスト ボックス 306"/>
        <xdr:cNvSpPr txBox="1"/>
      </xdr:nvSpPr>
      <xdr:spPr>
        <a:xfrm>
          <a:off x="7594111" y="6261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162594</xdr:rowOff>
    </xdr:from>
    <xdr:to>
      <xdr:col>36</xdr:col>
      <xdr:colOff>165100</xdr:colOff>
      <xdr:row>38</xdr:row>
      <xdr:rowOff>92744</xdr:rowOff>
    </xdr:to>
    <xdr:sp macro="" textlink="">
      <xdr:nvSpPr>
        <xdr:cNvPr id="308" name="フローチャート: 判断 307"/>
        <xdr:cNvSpPr/>
      </xdr:nvSpPr>
      <xdr:spPr>
        <a:xfrm>
          <a:off x="6921500" y="6506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83871</xdr:rowOff>
    </xdr:from>
    <xdr:ext cx="534377" cy="259045"/>
    <xdr:sp macro="" textlink="">
      <xdr:nvSpPr>
        <xdr:cNvPr id="309" name="テキスト ボックス 308"/>
        <xdr:cNvSpPr txBox="1"/>
      </xdr:nvSpPr>
      <xdr:spPr>
        <a:xfrm>
          <a:off x="6705111" y="6598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135521</xdr:rowOff>
    </xdr:from>
    <xdr:to>
      <xdr:col>55</xdr:col>
      <xdr:colOff>50800</xdr:colOff>
      <xdr:row>38</xdr:row>
      <xdr:rowOff>65671</xdr:rowOff>
    </xdr:to>
    <xdr:sp macro="" textlink="">
      <xdr:nvSpPr>
        <xdr:cNvPr id="315" name="楕円 314"/>
        <xdr:cNvSpPr/>
      </xdr:nvSpPr>
      <xdr:spPr>
        <a:xfrm>
          <a:off x="10426700" y="6479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113948</xdr:rowOff>
    </xdr:from>
    <xdr:ext cx="534377" cy="259045"/>
    <xdr:sp macro="" textlink="">
      <xdr:nvSpPr>
        <xdr:cNvPr id="316" name="補助費等該当値テキスト"/>
        <xdr:cNvSpPr txBox="1"/>
      </xdr:nvSpPr>
      <xdr:spPr>
        <a:xfrm>
          <a:off x="10528300" y="6457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99347</xdr:rowOff>
    </xdr:from>
    <xdr:to>
      <xdr:col>50</xdr:col>
      <xdr:colOff>165100</xdr:colOff>
      <xdr:row>38</xdr:row>
      <xdr:rowOff>29497</xdr:rowOff>
    </xdr:to>
    <xdr:sp macro="" textlink="">
      <xdr:nvSpPr>
        <xdr:cNvPr id="317" name="楕円 316"/>
        <xdr:cNvSpPr/>
      </xdr:nvSpPr>
      <xdr:spPr>
        <a:xfrm>
          <a:off x="9588500" y="6442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20624</xdr:rowOff>
    </xdr:from>
    <xdr:ext cx="534377" cy="259045"/>
    <xdr:sp macro="" textlink="">
      <xdr:nvSpPr>
        <xdr:cNvPr id="318" name="テキスト ボックス 317"/>
        <xdr:cNvSpPr txBox="1"/>
      </xdr:nvSpPr>
      <xdr:spPr>
        <a:xfrm>
          <a:off x="9372111" y="6535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115166</xdr:rowOff>
    </xdr:from>
    <xdr:to>
      <xdr:col>46</xdr:col>
      <xdr:colOff>38100</xdr:colOff>
      <xdr:row>36</xdr:row>
      <xdr:rowOff>45316</xdr:rowOff>
    </xdr:to>
    <xdr:sp macro="" textlink="">
      <xdr:nvSpPr>
        <xdr:cNvPr id="319" name="楕円 318"/>
        <xdr:cNvSpPr/>
      </xdr:nvSpPr>
      <xdr:spPr>
        <a:xfrm>
          <a:off x="8699500" y="6115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36443</xdr:rowOff>
    </xdr:from>
    <xdr:ext cx="599010" cy="259045"/>
    <xdr:sp macro="" textlink="">
      <xdr:nvSpPr>
        <xdr:cNvPr id="320" name="テキスト ボックス 319"/>
        <xdr:cNvSpPr txBox="1"/>
      </xdr:nvSpPr>
      <xdr:spPr>
        <a:xfrm>
          <a:off x="8450795" y="6208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154655</xdr:rowOff>
    </xdr:from>
    <xdr:to>
      <xdr:col>41</xdr:col>
      <xdr:colOff>101600</xdr:colOff>
      <xdr:row>38</xdr:row>
      <xdr:rowOff>84806</xdr:rowOff>
    </xdr:to>
    <xdr:sp macro="" textlink="">
      <xdr:nvSpPr>
        <xdr:cNvPr id="321" name="楕円 320"/>
        <xdr:cNvSpPr/>
      </xdr:nvSpPr>
      <xdr:spPr>
        <a:xfrm>
          <a:off x="7810500" y="649830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75932</xdr:rowOff>
    </xdr:from>
    <xdr:ext cx="534377" cy="259045"/>
    <xdr:sp macro="" textlink="">
      <xdr:nvSpPr>
        <xdr:cNvPr id="322" name="テキスト ボックス 321"/>
        <xdr:cNvSpPr txBox="1"/>
      </xdr:nvSpPr>
      <xdr:spPr>
        <a:xfrm>
          <a:off x="7594111" y="6591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155703</xdr:rowOff>
    </xdr:from>
    <xdr:to>
      <xdr:col>36</xdr:col>
      <xdr:colOff>165100</xdr:colOff>
      <xdr:row>38</xdr:row>
      <xdr:rowOff>85854</xdr:rowOff>
    </xdr:to>
    <xdr:sp macro="" textlink="">
      <xdr:nvSpPr>
        <xdr:cNvPr id="323" name="楕円 322"/>
        <xdr:cNvSpPr/>
      </xdr:nvSpPr>
      <xdr:spPr>
        <a:xfrm>
          <a:off x="6921500" y="649935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102380</xdr:rowOff>
    </xdr:from>
    <xdr:ext cx="534377" cy="259045"/>
    <xdr:sp macro="" textlink="">
      <xdr:nvSpPr>
        <xdr:cNvPr id="324" name="テキスト ボックス 323"/>
        <xdr:cNvSpPr txBox="1"/>
      </xdr:nvSpPr>
      <xdr:spPr>
        <a:xfrm>
          <a:off x="6705111" y="6274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5" name="直線コネクタ 334"/>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6" name="テキスト ボックス 335"/>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7" name="直線コネクタ 336"/>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8" name="テキスト ボックス 337"/>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9" name="直線コネクタ 338"/>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40" name="テキスト ボックス 339"/>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1" name="直線コネクタ 340"/>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42" name="テキスト ボックス 341"/>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3" name="直線コネクタ 342"/>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4" name="テキスト ボックス 343"/>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5" name="直線コネクタ 344"/>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6" name="テキスト ボックス 345"/>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7" name="直線コネクタ 34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8" name="テキスト ボックス 34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149922</xdr:rowOff>
    </xdr:from>
    <xdr:to>
      <xdr:col>54</xdr:col>
      <xdr:colOff>189865</xdr:colOff>
      <xdr:row>59</xdr:row>
      <xdr:rowOff>36680</xdr:rowOff>
    </xdr:to>
    <xdr:cxnSp macro="">
      <xdr:nvCxnSpPr>
        <xdr:cNvPr id="350" name="直線コネクタ 349"/>
        <xdr:cNvCxnSpPr/>
      </xdr:nvCxnSpPr>
      <xdr:spPr>
        <a:xfrm flipV="1">
          <a:off x="10475595" y="8722422"/>
          <a:ext cx="1270" cy="1429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40507</xdr:rowOff>
    </xdr:from>
    <xdr:ext cx="534377" cy="259045"/>
    <xdr:sp macro="" textlink="">
      <xdr:nvSpPr>
        <xdr:cNvPr id="351" name="普通建設事業費最小値テキスト"/>
        <xdr:cNvSpPr txBox="1"/>
      </xdr:nvSpPr>
      <xdr:spPr>
        <a:xfrm>
          <a:off x="10528300" y="10156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36680</xdr:rowOff>
    </xdr:from>
    <xdr:to>
      <xdr:col>55</xdr:col>
      <xdr:colOff>88900</xdr:colOff>
      <xdr:row>59</xdr:row>
      <xdr:rowOff>36680</xdr:rowOff>
    </xdr:to>
    <xdr:cxnSp macro="">
      <xdr:nvCxnSpPr>
        <xdr:cNvPr id="352" name="直線コネクタ 351"/>
        <xdr:cNvCxnSpPr/>
      </xdr:nvCxnSpPr>
      <xdr:spPr>
        <a:xfrm>
          <a:off x="10388600" y="10152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96599</xdr:rowOff>
    </xdr:from>
    <xdr:ext cx="599010" cy="259045"/>
    <xdr:sp macro="" textlink="">
      <xdr:nvSpPr>
        <xdr:cNvPr id="353" name="普通建設事業費最大値テキスト"/>
        <xdr:cNvSpPr txBox="1"/>
      </xdr:nvSpPr>
      <xdr:spPr>
        <a:xfrm>
          <a:off x="10528300" y="8497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149922</xdr:rowOff>
    </xdr:from>
    <xdr:to>
      <xdr:col>55</xdr:col>
      <xdr:colOff>88900</xdr:colOff>
      <xdr:row>50</xdr:row>
      <xdr:rowOff>149922</xdr:rowOff>
    </xdr:to>
    <xdr:cxnSp macro="">
      <xdr:nvCxnSpPr>
        <xdr:cNvPr id="354" name="直線コネクタ 353"/>
        <xdr:cNvCxnSpPr/>
      </xdr:nvCxnSpPr>
      <xdr:spPr>
        <a:xfrm>
          <a:off x="10388600" y="8722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19816</xdr:rowOff>
    </xdr:from>
    <xdr:to>
      <xdr:col>55</xdr:col>
      <xdr:colOff>0</xdr:colOff>
      <xdr:row>58</xdr:row>
      <xdr:rowOff>22692</xdr:rowOff>
    </xdr:to>
    <xdr:cxnSp macro="">
      <xdr:nvCxnSpPr>
        <xdr:cNvPr id="355" name="直線コネクタ 354"/>
        <xdr:cNvCxnSpPr/>
      </xdr:nvCxnSpPr>
      <xdr:spPr>
        <a:xfrm flipV="1">
          <a:off x="9639300" y="9963916"/>
          <a:ext cx="838200" cy="2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133843</xdr:rowOff>
    </xdr:from>
    <xdr:ext cx="534377" cy="259045"/>
    <xdr:sp macro="" textlink="">
      <xdr:nvSpPr>
        <xdr:cNvPr id="356" name="普通建設事業費平均値テキスト"/>
        <xdr:cNvSpPr txBox="1"/>
      </xdr:nvSpPr>
      <xdr:spPr>
        <a:xfrm>
          <a:off x="10528300" y="97350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110966</xdr:rowOff>
    </xdr:from>
    <xdr:to>
      <xdr:col>55</xdr:col>
      <xdr:colOff>50800</xdr:colOff>
      <xdr:row>58</xdr:row>
      <xdr:rowOff>41116</xdr:rowOff>
    </xdr:to>
    <xdr:sp macro="" textlink="">
      <xdr:nvSpPr>
        <xdr:cNvPr id="357" name="フローチャート: 判断 356"/>
        <xdr:cNvSpPr/>
      </xdr:nvSpPr>
      <xdr:spPr>
        <a:xfrm>
          <a:off x="10426700" y="9883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22692</xdr:rowOff>
    </xdr:from>
    <xdr:to>
      <xdr:col>50</xdr:col>
      <xdr:colOff>114300</xdr:colOff>
      <xdr:row>58</xdr:row>
      <xdr:rowOff>46193</xdr:rowOff>
    </xdr:to>
    <xdr:cxnSp macro="">
      <xdr:nvCxnSpPr>
        <xdr:cNvPr id="358" name="直線コネクタ 357"/>
        <xdr:cNvCxnSpPr/>
      </xdr:nvCxnSpPr>
      <xdr:spPr>
        <a:xfrm flipV="1">
          <a:off x="8750300" y="9966792"/>
          <a:ext cx="889000" cy="23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75938</xdr:rowOff>
    </xdr:from>
    <xdr:to>
      <xdr:col>50</xdr:col>
      <xdr:colOff>165100</xdr:colOff>
      <xdr:row>58</xdr:row>
      <xdr:rowOff>6088</xdr:rowOff>
    </xdr:to>
    <xdr:sp macro="" textlink="">
      <xdr:nvSpPr>
        <xdr:cNvPr id="359" name="フローチャート: 判断 358"/>
        <xdr:cNvSpPr/>
      </xdr:nvSpPr>
      <xdr:spPr>
        <a:xfrm>
          <a:off x="9588500" y="9848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22615</xdr:rowOff>
    </xdr:from>
    <xdr:ext cx="534377" cy="259045"/>
    <xdr:sp macro="" textlink="">
      <xdr:nvSpPr>
        <xdr:cNvPr id="360" name="テキスト ボックス 359"/>
        <xdr:cNvSpPr txBox="1"/>
      </xdr:nvSpPr>
      <xdr:spPr>
        <a:xfrm>
          <a:off x="9372111" y="9623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46193</xdr:rowOff>
    </xdr:from>
    <xdr:to>
      <xdr:col>45</xdr:col>
      <xdr:colOff>177800</xdr:colOff>
      <xdr:row>58</xdr:row>
      <xdr:rowOff>116987</xdr:rowOff>
    </xdr:to>
    <xdr:cxnSp macro="">
      <xdr:nvCxnSpPr>
        <xdr:cNvPr id="361" name="直線コネクタ 360"/>
        <xdr:cNvCxnSpPr/>
      </xdr:nvCxnSpPr>
      <xdr:spPr>
        <a:xfrm flipV="1">
          <a:off x="7861300" y="9990293"/>
          <a:ext cx="889000" cy="70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88469</xdr:rowOff>
    </xdr:from>
    <xdr:to>
      <xdr:col>46</xdr:col>
      <xdr:colOff>38100</xdr:colOff>
      <xdr:row>58</xdr:row>
      <xdr:rowOff>18619</xdr:rowOff>
    </xdr:to>
    <xdr:sp macro="" textlink="">
      <xdr:nvSpPr>
        <xdr:cNvPr id="362" name="フローチャート: 判断 361"/>
        <xdr:cNvSpPr/>
      </xdr:nvSpPr>
      <xdr:spPr>
        <a:xfrm>
          <a:off x="8699500" y="986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35146</xdr:rowOff>
    </xdr:from>
    <xdr:ext cx="534377" cy="259045"/>
    <xdr:sp macro="" textlink="">
      <xdr:nvSpPr>
        <xdr:cNvPr id="363" name="テキスト ボックス 362"/>
        <xdr:cNvSpPr txBox="1"/>
      </xdr:nvSpPr>
      <xdr:spPr>
        <a:xfrm>
          <a:off x="8483111" y="9636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116677</xdr:rowOff>
    </xdr:from>
    <xdr:to>
      <xdr:col>41</xdr:col>
      <xdr:colOff>50800</xdr:colOff>
      <xdr:row>58</xdr:row>
      <xdr:rowOff>116987</xdr:rowOff>
    </xdr:to>
    <xdr:cxnSp macro="">
      <xdr:nvCxnSpPr>
        <xdr:cNvPr id="364" name="直線コネクタ 363"/>
        <xdr:cNvCxnSpPr/>
      </xdr:nvCxnSpPr>
      <xdr:spPr>
        <a:xfrm>
          <a:off x="6972300" y="10060777"/>
          <a:ext cx="889000" cy="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83737</xdr:rowOff>
    </xdr:from>
    <xdr:to>
      <xdr:col>41</xdr:col>
      <xdr:colOff>101600</xdr:colOff>
      <xdr:row>58</xdr:row>
      <xdr:rowOff>13887</xdr:rowOff>
    </xdr:to>
    <xdr:sp macro="" textlink="">
      <xdr:nvSpPr>
        <xdr:cNvPr id="365" name="フローチャート: 判断 364"/>
        <xdr:cNvSpPr/>
      </xdr:nvSpPr>
      <xdr:spPr>
        <a:xfrm>
          <a:off x="7810500" y="9856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30414</xdr:rowOff>
    </xdr:from>
    <xdr:ext cx="534377" cy="259045"/>
    <xdr:sp macro="" textlink="">
      <xdr:nvSpPr>
        <xdr:cNvPr id="366" name="テキスト ボックス 365"/>
        <xdr:cNvSpPr txBox="1"/>
      </xdr:nvSpPr>
      <xdr:spPr>
        <a:xfrm>
          <a:off x="7594111" y="9631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112828</xdr:rowOff>
    </xdr:from>
    <xdr:to>
      <xdr:col>36</xdr:col>
      <xdr:colOff>165100</xdr:colOff>
      <xdr:row>58</xdr:row>
      <xdr:rowOff>42978</xdr:rowOff>
    </xdr:to>
    <xdr:sp macro="" textlink="">
      <xdr:nvSpPr>
        <xdr:cNvPr id="367" name="フローチャート: 判断 366"/>
        <xdr:cNvSpPr/>
      </xdr:nvSpPr>
      <xdr:spPr>
        <a:xfrm>
          <a:off x="6921500" y="9885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59505</xdr:rowOff>
    </xdr:from>
    <xdr:ext cx="534377" cy="259045"/>
    <xdr:sp macro="" textlink="">
      <xdr:nvSpPr>
        <xdr:cNvPr id="368" name="テキスト ボックス 367"/>
        <xdr:cNvSpPr txBox="1"/>
      </xdr:nvSpPr>
      <xdr:spPr>
        <a:xfrm>
          <a:off x="6705111" y="9660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9" name="テキスト ボックス 36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0" name="テキスト ボックス 36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1" name="テキスト ボックス 37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2" name="テキスト ボックス 37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3" name="テキスト ボックス 37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140466</xdr:rowOff>
    </xdr:from>
    <xdr:to>
      <xdr:col>55</xdr:col>
      <xdr:colOff>50800</xdr:colOff>
      <xdr:row>58</xdr:row>
      <xdr:rowOff>70616</xdr:rowOff>
    </xdr:to>
    <xdr:sp macro="" textlink="">
      <xdr:nvSpPr>
        <xdr:cNvPr id="374" name="楕円 373"/>
        <xdr:cNvSpPr/>
      </xdr:nvSpPr>
      <xdr:spPr>
        <a:xfrm>
          <a:off x="10426700" y="991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118893</xdr:rowOff>
    </xdr:from>
    <xdr:ext cx="534377" cy="259045"/>
    <xdr:sp macro="" textlink="">
      <xdr:nvSpPr>
        <xdr:cNvPr id="375" name="普通建設事業費該当値テキスト"/>
        <xdr:cNvSpPr txBox="1"/>
      </xdr:nvSpPr>
      <xdr:spPr>
        <a:xfrm>
          <a:off x="10528300" y="9891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143342</xdr:rowOff>
    </xdr:from>
    <xdr:to>
      <xdr:col>50</xdr:col>
      <xdr:colOff>165100</xdr:colOff>
      <xdr:row>58</xdr:row>
      <xdr:rowOff>73492</xdr:rowOff>
    </xdr:to>
    <xdr:sp macro="" textlink="">
      <xdr:nvSpPr>
        <xdr:cNvPr id="376" name="楕円 375"/>
        <xdr:cNvSpPr/>
      </xdr:nvSpPr>
      <xdr:spPr>
        <a:xfrm>
          <a:off x="9588500" y="9915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64619</xdr:rowOff>
    </xdr:from>
    <xdr:ext cx="534377" cy="259045"/>
    <xdr:sp macro="" textlink="">
      <xdr:nvSpPr>
        <xdr:cNvPr id="377" name="テキスト ボックス 376"/>
        <xdr:cNvSpPr txBox="1"/>
      </xdr:nvSpPr>
      <xdr:spPr>
        <a:xfrm>
          <a:off x="9372111" y="10008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166843</xdr:rowOff>
    </xdr:from>
    <xdr:to>
      <xdr:col>46</xdr:col>
      <xdr:colOff>38100</xdr:colOff>
      <xdr:row>58</xdr:row>
      <xdr:rowOff>96993</xdr:rowOff>
    </xdr:to>
    <xdr:sp macro="" textlink="">
      <xdr:nvSpPr>
        <xdr:cNvPr id="378" name="楕円 377"/>
        <xdr:cNvSpPr/>
      </xdr:nvSpPr>
      <xdr:spPr>
        <a:xfrm>
          <a:off x="8699500" y="9939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88120</xdr:rowOff>
    </xdr:from>
    <xdr:ext cx="534377" cy="259045"/>
    <xdr:sp macro="" textlink="">
      <xdr:nvSpPr>
        <xdr:cNvPr id="379" name="テキスト ボックス 378"/>
        <xdr:cNvSpPr txBox="1"/>
      </xdr:nvSpPr>
      <xdr:spPr>
        <a:xfrm>
          <a:off x="8483111" y="10032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66187</xdr:rowOff>
    </xdr:from>
    <xdr:to>
      <xdr:col>41</xdr:col>
      <xdr:colOff>101600</xdr:colOff>
      <xdr:row>58</xdr:row>
      <xdr:rowOff>167787</xdr:rowOff>
    </xdr:to>
    <xdr:sp macro="" textlink="">
      <xdr:nvSpPr>
        <xdr:cNvPr id="380" name="楕円 379"/>
        <xdr:cNvSpPr/>
      </xdr:nvSpPr>
      <xdr:spPr>
        <a:xfrm>
          <a:off x="7810500" y="1001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158914</xdr:rowOff>
    </xdr:from>
    <xdr:ext cx="534377" cy="259045"/>
    <xdr:sp macro="" textlink="">
      <xdr:nvSpPr>
        <xdr:cNvPr id="381" name="テキスト ボックス 380"/>
        <xdr:cNvSpPr txBox="1"/>
      </xdr:nvSpPr>
      <xdr:spPr>
        <a:xfrm>
          <a:off x="7594111" y="10103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65877</xdr:rowOff>
    </xdr:from>
    <xdr:to>
      <xdr:col>36</xdr:col>
      <xdr:colOff>165100</xdr:colOff>
      <xdr:row>58</xdr:row>
      <xdr:rowOff>167477</xdr:rowOff>
    </xdr:to>
    <xdr:sp macro="" textlink="">
      <xdr:nvSpPr>
        <xdr:cNvPr id="382" name="楕円 381"/>
        <xdr:cNvSpPr/>
      </xdr:nvSpPr>
      <xdr:spPr>
        <a:xfrm>
          <a:off x="6921500" y="10009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158604</xdr:rowOff>
    </xdr:from>
    <xdr:ext cx="534377" cy="259045"/>
    <xdr:sp macro="" textlink="">
      <xdr:nvSpPr>
        <xdr:cNvPr id="383" name="テキスト ボックス 382"/>
        <xdr:cNvSpPr txBox="1"/>
      </xdr:nvSpPr>
      <xdr:spPr>
        <a:xfrm>
          <a:off x="6705111" y="10102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4" name="正方形/長方形 38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5" name="正方形/長方形 38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6" name="正方形/長方形 38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7" name="正方形/長方形 38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8" name="正方形/長方形 38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9" name="正方形/長方形 38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0" name="正方形/長方形 38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1" name="正方形/長方形 39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2" name="テキスト ボックス 39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3" name="直線コネクタ 39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4" name="直線コネクタ 39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5" name="テキスト ボックス 39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6" name="直線コネクタ 39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7" name="テキスト ボックス 396"/>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8" name="直線コネクタ 39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9" name="テキスト ボックス 398"/>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0" name="直線コネクタ 39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1" name="テキスト ボックス 400"/>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2" name="直線コネクタ 40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3" name="テキスト ボックス 402"/>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5" name="テキスト ボックス 40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89535</xdr:rowOff>
    </xdr:from>
    <xdr:to>
      <xdr:col>54</xdr:col>
      <xdr:colOff>189865</xdr:colOff>
      <xdr:row>79</xdr:row>
      <xdr:rowOff>44450</xdr:rowOff>
    </xdr:to>
    <xdr:cxnSp macro="">
      <xdr:nvCxnSpPr>
        <xdr:cNvPr id="407" name="直線コネクタ 406"/>
        <xdr:cNvCxnSpPr/>
      </xdr:nvCxnSpPr>
      <xdr:spPr>
        <a:xfrm flipV="1">
          <a:off x="10475595" y="12091035"/>
          <a:ext cx="1270" cy="1497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8"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9" name="直線コネクタ 408"/>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36212</xdr:rowOff>
    </xdr:from>
    <xdr:ext cx="599010" cy="259045"/>
    <xdr:sp macro="" textlink="">
      <xdr:nvSpPr>
        <xdr:cNvPr id="410" name="普通建設事業費 （ うち新規整備　）最大値テキスト"/>
        <xdr:cNvSpPr txBox="1"/>
      </xdr:nvSpPr>
      <xdr:spPr>
        <a:xfrm>
          <a:off x="10528300" y="11866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89535</xdr:rowOff>
    </xdr:from>
    <xdr:to>
      <xdr:col>55</xdr:col>
      <xdr:colOff>88900</xdr:colOff>
      <xdr:row>70</xdr:row>
      <xdr:rowOff>89535</xdr:rowOff>
    </xdr:to>
    <xdr:cxnSp macro="">
      <xdr:nvCxnSpPr>
        <xdr:cNvPr id="411" name="直線コネクタ 410"/>
        <xdr:cNvCxnSpPr/>
      </xdr:nvCxnSpPr>
      <xdr:spPr>
        <a:xfrm>
          <a:off x="10388600" y="12091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44450</xdr:rowOff>
    </xdr:from>
    <xdr:to>
      <xdr:col>55</xdr:col>
      <xdr:colOff>0</xdr:colOff>
      <xdr:row>78</xdr:row>
      <xdr:rowOff>75578</xdr:rowOff>
    </xdr:to>
    <xdr:cxnSp macro="">
      <xdr:nvCxnSpPr>
        <xdr:cNvPr id="412" name="直線コネクタ 411"/>
        <xdr:cNvCxnSpPr/>
      </xdr:nvCxnSpPr>
      <xdr:spPr>
        <a:xfrm>
          <a:off x="9639300" y="13417550"/>
          <a:ext cx="838200" cy="31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124489</xdr:rowOff>
    </xdr:from>
    <xdr:ext cx="534377" cy="259045"/>
    <xdr:sp macro="" textlink="">
      <xdr:nvSpPr>
        <xdr:cNvPr id="413" name="普通建設事業費 （ うち新規整備　）平均値テキスト"/>
        <xdr:cNvSpPr txBox="1"/>
      </xdr:nvSpPr>
      <xdr:spPr>
        <a:xfrm>
          <a:off x="10528300" y="131546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101612</xdr:rowOff>
    </xdr:from>
    <xdr:to>
      <xdr:col>55</xdr:col>
      <xdr:colOff>50800</xdr:colOff>
      <xdr:row>78</xdr:row>
      <xdr:rowOff>31762</xdr:rowOff>
    </xdr:to>
    <xdr:sp macro="" textlink="">
      <xdr:nvSpPr>
        <xdr:cNvPr id="414" name="フローチャート: 判断 413"/>
        <xdr:cNvSpPr/>
      </xdr:nvSpPr>
      <xdr:spPr>
        <a:xfrm>
          <a:off x="10426700" y="1330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44450</xdr:rowOff>
    </xdr:from>
    <xdr:to>
      <xdr:col>50</xdr:col>
      <xdr:colOff>114300</xdr:colOff>
      <xdr:row>78</xdr:row>
      <xdr:rowOff>112737</xdr:rowOff>
    </xdr:to>
    <xdr:cxnSp macro="">
      <xdr:nvCxnSpPr>
        <xdr:cNvPr id="415" name="直線コネクタ 414"/>
        <xdr:cNvCxnSpPr/>
      </xdr:nvCxnSpPr>
      <xdr:spPr>
        <a:xfrm flipV="1">
          <a:off x="8750300" y="13417550"/>
          <a:ext cx="889000" cy="6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23292</xdr:rowOff>
    </xdr:from>
    <xdr:to>
      <xdr:col>50</xdr:col>
      <xdr:colOff>165100</xdr:colOff>
      <xdr:row>77</xdr:row>
      <xdr:rowOff>124892</xdr:rowOff>
    </xdr:to>
    <xdr:sp macro="" textlink="">
      <xdr:nvSpPr>
        <xdr:cNvPr id="416" name="フローチャート: 判断 415"/>
        <xdr:cNvSpPr/>
      </xdr:nvSpPr>
      <xdr:spPr>
        <a:xfrm>
          <a:off x="9588500" y="1322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141419</xdr:rowOff>
    </xdr:from>
    <xdr:ext cx="534377" cy="259045"/>
    <xdr:sp macro="" textlink="">
      <xdr:nvSpPr>
        <xdr:cNvPr id="417" name="テキスト ボックス 416"/>
        <xdr:cNvSpPr txBox="1"/>
      </xdr:nvSpPr>
      <xdr:spPr>
        <a:xfrm>
          <a:off x="9372111" y="13000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108852</xdr:rowOff>
    </xdr:from>
    <xdr:to>
      <xdr:col>45</xdr:col>
      <xdr:colOff>177800</xdr:colOff>
      <xdr:row>78</xdr:row>
      <xdr:rowOff>112737</xdr:rowOff>
    </xdr:to>
    <xdr:cxnSp macro="">
      <xdr:nvCxnSpPr>
        <xdr:cNvPr id="418" name="直線コネクタ 417"/>
        <xdr:cNvCxnSpPr/>
      </xdr:nvCxnSpPr>
      <xdr:spPr>
        <a:xfrm>
          <a:off x="7861300" y="13481952"/>
          <a:ext cx="889000" cy="3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168123</xdr:rowOff>
    </xdr:from>
    <xdr:to>
      <xdr:col>46</xdr:col>
      <xdr:colOff>38100</xdr:colOff>
      <xdr:row>77</xdr:row>
      <xdr:rowOff>98273</xdr:rowOff>
    </xdr:to>
    <xdr:sp macro="" textlink="">
      <xdr:nvSpPr>
        <xdr:cNvPr id="419" name="フローチャート: 判断 418"/>
        <xdr:cNvSpPr/>
      </xdr:nvSpPr>
      <xdr:spPr>
        <a:xfrm>
          <a:off x="8699500" y="13198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114800</xdr:rowOff>
    </xdr:from>
    <xdr:ext cx="534377" cy="259045"/>
    <xdr:sp macro="" textlink="">
      <xdr:nvSpPr>
        <xdr:cNvPr id="420" name="テキスト ボックス 419"/>
        <xdr:cNvSpPr txBox="1"/>
      </xdr:nvSpPr>
      <xdr:spPr>
        <a:xfrm>
          <a:off x="8483111" y="12973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83959</xdr:rowOff>
    </xdr:from>
    <xdr:to>
      <xdr:col>41</xdr:col>
      <xdr:colOff>50800</xdr:colOff>
      <xdr:row>78</xdr:row>
      <xdr:rowOff>108852</xdr:rowOff>
    </xdr:to>
    <xdr:cxnSp macro="">
      <xdr:nvCxnSpPr>
        <xdr:cNvPr id="421" name="直線コネクタ 420"/>
        <xdr:cNvCxnSpPr/>
      </xdr:nvCxnSpPr>
      <xdr:spPr>
        <a:xfrm>
          <a:off x="6972300" y="13285609"/>
          <a:ext cx="889000" cy="196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6198</xdr:rowOff>
    </xdr:from>
    <xdr:to>
      <xdr:col>41</xdr:col>
      <xdr:colOff>101600</xdr:colOff>
      <xdr:row>77</xdr:row>
      <xdr:rowOff>107798</xdr:rowOff>
    </xdr:to>
    <xdr:sp macro="" textlink="">
      <xdr:nvSpPr>
        <xdr:cNvPr id="422" name="フローチャート: 判断 421"/>
        <xdr:cNvSpPr/>
      </xdr:nvSpPr>
      <xdr:spPr>
        <a:xfrm>
          <a:off x="7810500" y="13207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124325</xdr:rowOff>
    </xdr:from>
    <xdr:ext cx="534377" cy="259045"/>
    <xdr:sp macro="" textlink="">
      <xdr:nvSpPr>
        <xdr:cNvPr id="423" name="テキスト ボックス 422"/>
        <xdr:cNvSpPr txBox="1"/>
      </xdr:nvSpPr>
      <xdr:spPr>
        <a:xfrm>
          <a:off x="7594111" y="12983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25006</xdr:rowOff>
    </xdr:from>
    <xdr:to>
      <xdr:col>36</xdr:col>
      <xdr:colOff>165100</xdr:colOff>
      <xdr:row>77</xdr:row>
      <xdr:rowOff>126606</xdr:rowOff>
    </xdr:to>
    <xdr:sp macro="" textlink="">
      <xdr:nvSpPr>
        <xdr:cNvPr id="424" name="フローチャート: 判断 423"/>
        <xdr:cNvSpPr/>
      </xdr:nvSpPr>
      <xdr:spPr>
        <a:xfrm>
          <a:off x="6921500" y="1322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143133</xdr:rowOff>
    </xdr:from>
    <xdr:ext cx="534377" cy="259045"/>
    <xdr:sp macro="" textlink="">
      <xdr:nvSpPr>
        <xdr:cNvPr id="425" name="テキスト ボックス 424"/>
        <xdr:cNvSpPr txBox="1"/>
      </xdr:nvSpPr>
      <xdr:spPr>
        <a:xfrm>
          <a:off x="6705111" y="13001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24778</xdr:rowOff>
    </xdr:from>
    <xdr:to>
      <xdr:col>55</xdr:col>
      <xdr:colOff>50800</xdr:colOff>
      <xdr:row>78</xdr:row>
      <xdr:rowOff>126378</xdr:rowOff>
    </xdr:to>
    <xdr:sp macro="" textlink="">
      <xdr:nvSpPr>
        <xdr:cNvPr id="431" name="楕円 430"/>
        <xdr:cNvSpPr/>
      </xdr:nvSpPr>
      <xdr:spPr>
        <a:xfrm>
          <a:off x="10426700" y="13397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3205</xdr:rowOff>
    </xdr:from>
    <xdr:ext cx="534377" cy="259045"/>
    <xdr:sp macro="" textlink="">
      <xdr:nvSpPr>
        <xdr:cNvPr id="432" name="普通建設事業費 （ うち新規整備　）該当値テキスト"/>
        <xdr:cNvSpPr txBox="1"/>
      </xdr:nvSpPr>
      <xdr:spPr>
        <a:xfrm>
          <a:off x="10528300" y="13376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165100</xdr:rowOff>
    </xdr:from>
    <xdr:to>
      <xdr:col>50</xdr:col>
      <xdr:colOff>165100</xdr:colOff>
      <xdr:row>78</xdr:row>
      <xdr:rowOff>95250</xdr:rowOff>
    </xdr:to>
    <xdr:sp macro="" textlink="">
      <xdr:nvSpPr>
        <xdr:cNvPr id="433" name="楕円 432"/>
        <xdr:cNvSpPr/>
      </xdr:nvSpPr>
      <xdr:spPr>
        <a:xfrm>
          <a:off x="9588500" y="1336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86377</xdr:rowOff>
    </xdr:from>
    <xdr:ext cx="534377" cy="259045"/>
    <xdr:sp macro="" textlink="">
      <xdr:nvSpPr>
        <xdr:cNvPr id="434" name="テキスト ボックス 433"/>
        <xdr:cNvSpPr txBox="1"/>
      </xdr:nvSpPr>
      <xdr:spPr>
        <a:xfrm>
          <a:off x="9372111" y="13459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61937</xdr:rowOff>
    </xdr:from>
    <xdr:to>
      <xdr:col>46</xdr:col>
      <xdr:colOff>38100</xdr:colOff>
      <xdr:row>78</xdr:row>
      <xdr:rowOff>163537</xdr:rowOff>
    </xdr:to>
    <xdr:sp macro="" textlink="">
      <xdr:nvSpPr>
        <xdr:cNvPr id="435" name="楕円 434"/>
        <xdr:cNvSpPr/>
      </xdr:nvSpPr>
      <xdr:spPr>
        <a:xfrm>
          <a:off x="8699500" y="13435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154664</xdr:rowOff>
    </xdr:from>
    <xdr:ext cx="469744" cy="259045"/>
    <xdr:sp macro="" textlink="">
      <xdr:nvSpPr>
        <xdr:cNvPr id="436" name="テキスト ボックス 435"/>
        <xdr:cNvSpPr txBox="1"/>
      </xdr:nvSpPr>
      <xdr:spPr>
        <a:xfrm>
          <a:off x="8515428" y="13527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58052</xdr:rowOff>
    </xdr:from>
    <xdr:to>
      <xdr:col>41</xdr:col>
      <xdr:colOff>101600</xdr:colOff>
      <xdr:row>78</xdr:row>
      <xdr:rowOff>159652</xdr:rowOff>
    </xdr:to>
    <xdr:sp macro="" textlink="">
      <xdr:nvSpPr>
        <xdr:cNvPr id="437" name="楕円 436"/>
        <xdr:cNvSpPr/>
      </xdr:nvSpPr>
      <xdr:spPr>
        <a:xfrm>
          <a:off x="7810500" y="13431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150779</xdr:rowOff>
    </xdr:from>
    <xdr:ext cx="469744" cy="259045"/>
    <xdr:sp macro="" textlink="">
      <xdr:nvSpPr>
        <xdr:cNvPr id="438" name="テキスト ボックス 437"/>
        <xdr:cNvSpPr txBox="1"/>
      </xdr:nvSpPr>
      <xdr:spPr>
        <a:xfrm>
          <a:off x="7626428" y="13523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33159</xdr:rowOff>
    </xdr:from>
    <xdr:to>
      <xdr:col>36</xdr:col>
      <xdr:colOff>165100</xdr:colOff>
      <xdr:row>77</xdr:row>
      <xdr:rowOff>134759</xdr:rowOff>
    </xdr:to>
    <xdr:sp macro="" textlink="">
      <xdr:nvSpPr>
        <xdr:cNvPr id="439" name="楕円 438"/>
        <xdr:cNvSpPr/>
      </xdr:nvSpPr>
      <xdr:spPr>
        <a:xfrm>
          <a:off x="6921500" y="13234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125886</xdr:rowOff>
    </xdr:from>
    <xdr:ext cx="534377" cy="259045"/>
    <xdr:sp macro="" textlink="">
      <xdr:nvSpPr>
        <xdr:cNvPr id="440" name="テキスト ボックス 439"/>
        <xdr:cNvSpPr txBox="1"/>
      </xdr:nvSpPr>
      <xdr:spPr>
        <a:xfrm>
          <a:off x="6705111" y="13327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1" name="直線コネクタ 450"/>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2" name="テキスト ボックス 451"/>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3" name="直線コネクタ 452"/>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54" name="テキスト ボックス 453"/>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5" name="直線コネクタ 454"/>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56" name="テキスト ボックス 455"/>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7" name="直線コネクタ 456"/>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8" name="テキスト ボックス 457"/>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9" name="直線コネクタ 458"/>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60" name="テキスト ボックス 459"/>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1" name="直線コネクタ 460"/>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2" name="テキスト ボックス 461"/>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3" name="直線コネクタ 46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4" name="テキスト ボックス 46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57548</xdr:rowOff>
    </xdr:from>
    <xdr:to>
      <xdr:col>54</xdr:col>
      <xdr:colOff>189865</xdr:colOff>
      <xdr:row>99</xdr:row>
      <xdr:rowOff>63195</xdr:rowOff>
    </xdr:to>
    <xdr:cxnSp macro="">
      <xdr:nvCxnSpPr>
        <xdr:cNvPr id="466" name="直線コネクタ 465"/>
        <xdr:cNvCxnSpPr/>
      </xdr:nvCxnSpPr>
      <xdr:spPr>
        <a:xfrm flipV="1">
          <a:off x="10475595" y="15659498"/>
          <a:ext cx="1270" cy="1377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67022</xdr:rowOff>
    </xdr:from>
    <xdr:ext cx="534377" cy="259045"/>
    <xdr:sp macro="" textlink="">
      <xdr:nvSpPr>
        <xdr:cNvPr id="467" name="普通建設事業費 （ うち更新整備　）最小値テキスト"/>
        <xdr:cNvSpPr txBox="1"/>
      </xdr:nvSpPr>
      <xdr:spPr>
        <a:xfrm>
          <a:off x="10528300" y="17040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63195</xdr:rowOff>
    </xdr:from>
    <xdr:to>
      <xdr:col>55</xdr:col>
      <xdr:colOff>88900</xdr:colOff>
      <xdr:row>99</xdr:row>
      <xdr:rowOff>63195</xdr:rowOff>
    </xdr:to>
    <xdr:cxnSp macro="">
      <xdr:nvCxnSpPr>
        <xdr:cNvPr id="468" name="直線コネクタ 467"/>
        <xdr:cNvCxnSpPr/>
      </xdr:nvCxnSpPr>
      <xdr:spPr>
        <a:xfrm>
          <a:off x="10388600" y="17036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4225</xdr:rowOff>
    </xdr:from>
    <xdr:ext cx="599010" cy="259045"/>
    <xdr:sp macro="" textlink="">
      <xdr:nvSpPr>
        <xdr:cNvPr id="469" name="普通建設事業費 （ うち更新整備　）最大値テキスト"/>
        <xdr:cNvSpPr txBox="1"/>
      </xdr:nvSpPr>
      <xdr:spPr>
        <a:xfrm>
          <a:off x="10528300" y="15434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57548</xdr:rowOff>
    </xdr:from>
    <xdr:to>
      <xdr:col>55</xdr:col>
      <xdr:colOff>88900</xdr:colOff>
      <xdr:row>91</xdr:row>
      <xdr:rowOff>57548</xdr:rowOff>
    </xdr:to>
    <xdr:cxnSp macro="">
      <xdr:nvCxnSpPr>
        <xdr:cNvPr id="470" name="直線コネクタ 469"/>
        <xdr:cNvCxnSpPr/>
      </xdr:nvCxnSpPr>
      <xdr:spPr>
        <a:xfrm>
          <a:off x="10388600" y="15659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91032</xdr:rowOff>
    </xdr:from>
    <xdr:to>
      <xdr:col>55</xdr:col>
      <xdr:colOff>0</xdr:colOff>
      <xdr:row>98</xdr:row>
      <xdr:rowOff>96817</xdr:rowOff>
    </xdr:to>
    <xdr:cxnSp macro="">
      <xdr:nvCxnSpPr>
        <xdr:cNvPr id="471" name="直線コネクタ 470"/>
        <xdr:cNvCxnSpPr/>
      </xdr:nvCxnSpPr>
      <xdr:spPr>
        <a:xfrm flipV="1">
          <a:off x="9639300" y="16893132"/>
          <a:ext cx="838200" cy="5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26542</xdr:rowOff>
    </xdr:from>
    <xdr:ext cx="534377" cy="259045"/>
    <xdr:sp macro="" textlink="">
      <xdr:nvSpPr>
        <xdr:cNvPr id="472" name="普通建設事業費 （ うち更新整備　）平均値テキスト"/>
        <xdr:cNvSpPr txBox="1"/>
      </xdr:nvSpPr>
      <xdr:spPr>
        <a:xfrm>
          <a:off x="10528300" y="168286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48115</xdr:rowOff>
    </xdr:from>
    <xdr:to>
      <xdr:col>55</xdr:col>
      <xdr:colOff>50800</xdr:colOff>
      <xdr:row>98</xdr:row>
      <xdr:rowOff>149715</xdr:rowOff>
    </xdr:to>
    <xdr:sp macro="" textlink="">
      <xdr:nvSpPr>
        <xdr:cNvPr id="473" name="フローチャート: 判断 472"/>
        <xdr:cNvSpPr/>
      </xdr:nvSpPr>
      <xdr:spPr>
        <a:xfrm>
          <a:off x="10426700" y="1685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96817</xdr:rowOff>
    </xdr:from>
    <xdr:to>
      <xdr:col>50</xdr:col>
      <xdr:colOff>114300</xdr:colOff>
      <xdr:row>98</xdr:row>
      <xdr:rowOff>106415</xdr:rowOff>
    </xdr:to>
    <xdr:cxnSp macro="">
      <xdr:nvCxnSpPr>
        <xdr:cNvPr id="474" name="直線コネクタ 473"/>
        <xdr:cNvCxnSpPr/>
      </xdr:nvCxnSpPr>
      <xdr:spPr>
        <a:xfrm flipV="1">
          <a:off x="8750300" y="16898917"/>
          <a:ext cx="889000" cy="9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39199</xdr:rowOff>
    </xdr:from>
    <xdr:to>
      <xdr:col>50</xdr:col>
      <xdr:colOff>165100</xdr:colOff>
      <xdr:row>98</xdr:row>
      <xdr:rowOff>140799</xdr:rowOff>
    </xdr:to>
    <xdr:sp macro="" textlink="">
      <xdr:nvSpPr>
        <xdr:cNvPr id="475" name="フローチャート: 判断 474"/>
        <xdr:cNvSpPr/>
      </xdr:nvSpPr>
      <xdr:spPr>
        <a:xfrm>
          <a:off x="9588500" y="16841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157326</xdr:rowOff>
    </xdr:from>
    <xdr:ext cx="534377" cy="259045"/>
    <xdr:sp macro="" textlink="">
      <xdr:nvSpPr>
        <xdr:cNvPr id="476" name="テキスト ボックス 475"/>
        <xdr:cNvSpPr txBox="1"/>
      </xdr:nvSpPr>
      <xdr:spPr>
        <a:xfrm>
          <a:off x="9372111" y="16616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106415</xdr:rowOff>
    </xdr:from>
    <xdr:to>
      <xdr:col>45</xdr:col>
      <xdr:colOff>177800</xdr:colOff>
      <xdr:row>99</xdr:row>
      <xdr:rowOff>22729</xdr:rowOff>
    </xdr:to>
    <xdr:cxnSp macro="">
      <xdr:nvCxnSpPr>
        <xdr:cNvPr id="477" name="直線コネクタ 476"/>
        <xdr:cNvCxnSpPr/>
      </xdr:nvCxnSpPr>
      <xdr:spPr>
        <a:xfrm flipV="1">
          <a:off x="7861300" y="16908515"/>
          <a:ext cx="889000" cy="87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53539</xdr:rowOff>
    </xdr:from>
    <xdr:to>
      <xdr:col>46</xdr:col>
      <xdr:colOff>38100</xdr:colOff>
      <xdr:row>98</xdr:row>
      <xdr:rowOff>155139</xdr:rowOff>
    </xdr:to>
    <xdr:sp macro="" textlink="">
      <xdr:nvSpPr>
        <xdr:cNvPr id="478" name="フローチャート: 判断 477"/>
        <xdr:cNvSpPr/>
      </xdr:nvSpPr>
      <xdr:spPr>
        <a:xfrm>
          <a:off x="8699500" y="16855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216</xdr:rowOff>
    </xdr:from>
    <xdr:ext cx="534377" cy="259045"/>
    <xdr:sp macro="" textlink="">
      <xdr:nvSpPr>
        <xdr:cNvPr id="479" name="テキスト ボックス 478"/>
        <xdr:cNvSpPr txBox="1"/>
      </xdr:nvSpPr>
      <xdr:spPr>
        <a:xfrm>
          <a:off x="8483111" y="16630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22729</xdr:rowOff>
    </xdr:from>
    <xdr:to>
      <xdr:col>41</xdr:col>
      <xdr:colOff>50800</xdr:colOff>
      <xdr:row>99</xdr:row>
      <xdr:rowOff>51809</xdr:rowOff>
    </xdr:to>
    <xdr:cxnSp macro="">
      <xdr:nvCxnSpPr>
        <xdr:cNvPr id="480" name="直線コネクタ 479"/>
        <xdr:cNvCxnSpPr/>
      </xdr:nvCxnSpPr>
      <xdr:spPr>
        <a:xfrm flipV="1">
          <a:off x="6972300" y="16996279"/>
          <a:ext cx="889000" cy="29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48265</xdr:rowOff>
    </xdr:from>
    <xdr:to>
      <xdr:col>41</xdr:col>
      <xdr:colOff>101600</xdr:colOff>
      <xdr:row>98</xdr:row>
      <xdr:rowOff>149865</xdr:rowOff>
    </xdr:to>
    <xdr:sp macro="" textlink="">
      <xdr:nvSpPr>
        <xdr:cNvPr id="481" name="フローチャート: 判断 480"/>
        <xdr:cNvSpPr/>
      </xdr:nvSpPr>
      <xdr:spPr>
        <a:xfrm>
          <a:off x="7810500" y="1685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166392</xdr:rowOff>
    </xdr:from>
    <xdr:ext cx="534377" cy="259045"/>
    <xdr:sp macro="" textlink="">
      <xdr:nvSpPr>
        <xdr:cNvPr id="482" name="テキスト ボックス 481"/>
        <xdr:cNvSpPr txBox="1"/>
      </xdr:nvSpPr>
      <xdr:spPr>
        <a:xfrm>
          <a:off x="7594111" y="16625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74388</xdr:rowOff>
    </xdr:from>
    <xdr:to>
      <xdr:col>36</xdr:col>
      <xdr:colOff>165100</xdr:colOff>
      <xdr:row>99</xdr:row>
      <xdr:rowOff>4538</xdr:rowOff>
    </xdr:to>
    <xdr:sp macro="" textlink="">
      <xdr:nvSpPr>
        <xdr:cNvPr id="483" name="フローチャート: 判断 482"/>
        <xdr:cNvSpPr/>
      </xdr:nvSpPr>
      <xdr:spPr>
        <a:xfrm>
          <a:off x="6921500" y="1687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21065</xdr:rowOff>
    </xdr:from>
    <xdr:ext cx="534377" cy="259045"/>
    <xdr:sp macro="" textlink="">
      <xdr:nvSpPr>
        <xdr:cNvPr id="484" name="テキスト ボックス 483"/>
        <xdr:cNvSpPr txBox="1"/>
      </xdr:nvSpPr>
      <xdr:spPr>
        <a:xfrm>
          <a:off x="6705111" y="16651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5" name="テキスト ボックス 48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6" name="テキスト ボックス 48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7" name="テキスト ボックス 48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8" name="テキスト ボックス 48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9" name="テキスト ボックス 48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40232</xdr:rowOff>
    </xdr:from>
    <xdr:to>
      <xdr:col>55</xdr:col>
      <xdr:colOff>50800</xdr:colOff>
      <xdr:row>98</xdr:row>
      <xdr:rowOff>141832</xdr:rowOff>
    </xdr:to>
    <xdr:sp macro="" textlink="">
      <xdr:nvSpPr>
        <xdr:cNvPr id="490" name="楕円 489"/>
        <xdr:cNvSpPr/>
      </xdr:nvSpPr>
      <xdr:spPr>
        <a:xfrm>
          <a:off x="10426700" y="16842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63109</xdr:rowOff>
    </xdr:from>
    <xdr:ext cx="534377" cy="259045"/>
    <xdr:sp macro="" textlink="">
      <xdr:nvSpPr>
        <xdr:cNvPr id="491" name="普通建設事業費 （ うち更新整備　）該当値テキスト"/>
        <xdr:cNvSpPr txBox="1"/>
      </xdr:nvSpPr>
      <xdr:spPr>
        <a:xfrm>
          <a:off x="10528300" y="16693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46017</xdr:rowOff>
    </xdr:from>
    <xdr:to>
      <xdr:col>50</xdr:col>
      <xdr:colOff>165100</xdr:colOff>
      <xdr:row>98</xdr:row>
      <xdr:rowOff>147617</xdr:rowOff>
    </xdr:to>
    <xdr:sp macro="" textlink="">
      <xdr:nvSpPr>
        <xdr:cNvPr id="492" name="楕円 491"/>
        <xdr:cNvSpPr/>
      </xdr:nvSpPr>
      <xdr:spPr>
        <a:xfrm>
          <a:off x="9588500" y="16848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138744</xdr:rowOff>
    </xdr:from>
    <xdr:ext cx="534377" cy="259045"/>
    <xdr:sp macro="" textlink="">
      <xdr:nvSpPr>
        <xdr:cNvPr id="493" name="テキスト ボックス 492"/>
        <xdr:cNvSpPr txBox="1"/>
      </xdr:nvSpPr>
      <xdr:spPr>
        <a:xfrm>
          <a:off x="9372111" y="16940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55615</xdr:rowOff>
    </xdr:from>
    <xdr:to>
      <xdr:col>46</xdr:col>
      <xdr:colOff>38100</xdr:colOff>
      <xdr:row>98</xdr:row>
      <xdr:rowOff>157215</xdr:rowOff>
    </xdr:to>
    <xdr:sp macro="" textlink="">
      <xdr:nvSpPr>
        <xdr:cNvPr id="494" name="楕円 493"/>
        <xdr:cNvSpPr/>
      </xdr:nvSpPr>
      <xdr:spPr>
        <a:xfrm>
          <a:off x="8699500" y="16857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148342</xdr:rowOff>
    </xdr:from>
    <xdr:ext cx="534377" cy="259045"/>
    <xdr:sp macro="" textlink="">
      <xdr:nvSpPr>
        <xdr:cNvPr id="495" name="テキスト ボックス 494"/>
        <xdr:cNvSpPr txBox="1"/>
      </xdr:nvSpPr>
      <xdr:spPr>
        <a:xfrm>
          <a:off x="8483111" y="16950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143379</xdr:rowOff>
    </xdr:from>
    <xdr:to>
      <xdr:col>41</xdr:col>
      <xdr:colOff>101600</xdr:colOff>
      <xdr:row>99</xdr:row>
      <xdr:rowOff>73529</xdr:rowOff>
    </xdr:to>
    <xdr:sp macro="" textlink="">
      <xdr:nvSpPr>
        <xdr:cNvPr id="496" name="楕円 495"/>
        <xdr:cNvSpPr/>
      </xdr:nvSpPr>
      <xdr:spPr>
        <a:xfrm>
          <a:off x="7810500" y="16945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64656</xdr:rowOff>
    </xdr:from>
    <xdr:ext cx="534377" cy="259045"/>
    <xdr:sp macro="" textlink="">
      <xdr:nvSpPr>
        <xdr:cNvPr id="497" name="テキスト ボックス 496"/>
        <xdr:cNvSpPr txBox="1"/>
      </xdr:nvSpPr>
      <xdr:spPr>
        <a:xfrm>
          <a:off x="7594111" y="17038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99</xdr:row>
      <xdr:rowOff>1009</xdr:rowOff>
    </xdr:from>
    <xdr:to>
      <xdr:col>36</xdr:col>
      <xdr:colOff>165100</xdr:colOff>
      <xdr:row>99</xdr:row>
      <xdr:rowOff>102609</xdr:rowOff>
    </xdr:to>
    <xdr:sp macro="" textlink="">
      <xdr:nvSpPr>
        <xdr:cNvPr id="498" name="楕円 497"/>
        <xdr:cNvSpPr/>
      </xdr:nvSpPr>
      <xdr:spPr>
        <a:xfrm>
          <a:off x="6921500" y="16974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93736</xdr:rowOff>
    </xdr:from>
    <xdr:ext cx="534377" cy="259045"/>
    <xdr:sp macro="" textlink="">
      <xdr:nvSpPr>
        <xdr:cNvPr id="499" name="テキスト ボックス 498"/>
        <xdr:cNvSpPr txBox="1"/>
      </xdr:nvSpPr>
      <xdr:spPr>
        <a:xfrm>
          <a:off x="6705111" y="17067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0" name="正方形/長方形 49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1" name="正方形/長方形 50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2" name="正方形/長方形 50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3" name="正方形/長方形 50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4" name="正方形/長方形 50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5" name="正方形/長方形 50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6" name="正方形/長方形 50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7" name="正方形/長方形 50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8" name="テキスト ボックス 50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9" name="直線コネクタ 50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10" name="直線コネクタ 509"/>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11" name="テキスト ボックス 510"/>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2" name="直線コネクタ 511"/>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3" name="テキスト ボックス 512"/>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4" name="直線コネクタ 513"/>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5" name="テキスト ボックス 514"/>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6" name="直線コネクタ 515"/>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7" name="テキスト ボックス 516"/>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8" name="直線コネクタ 517"/>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9" name="テキスト ボックス 518"/>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20" name="直線コネクタ 519"/>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21" name="テキスト ボックス 520"/>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2" name="直線コネクタ 52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3" name="テキスト ボックス 52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30690</xdr:rowOff>
    </xdr:from>
    <xdr:to>
      <xdr:col>85</xdr:col>
      <xdr:colOff>126364</xdr:colOff>
      <xdr:row>39</xdr:row>
      <xdr:rowOff>98878</xdr:rowOff>
    </xdr:to>
    <xdr:cxnSp macro="">
      <xdr:nvCxnSpPr>
        <xdr:cNvPr id="525" name="直線コネクタ 524"/>
        <xdr:cNvCxnSpPr/>
      </xdr:nvCxnSpPr>
      <xdr:spPr>
        <a:xfrm flipV="1">
          <a:off x="16317595" y="5345640"/>
          <a:ext cx="1269" cy="1439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26"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7" name="直線コネクタ 526"/>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148817</xdr:rowOff>
    </xdr:from>
    <xdr:ext cx="534377" cy="259045"/>
    <xdr:sp macro="" textlink="">
      <xdr:nvSpPr>
        <xdr:cNvPr id="528" name="災害復旧事業費最大値テキスト"/>
        <xdr:cNvSpPr txBox="1"/>
      </xdr:nvSpPr>
      <xdr:spPr>
        <a:xfrm>
          <a:off x="16370300" y="5120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30690</xdr:rowOff>
    </xdr:from>
    <xdr:to>
      <xdr:col>86</xdr:col>
      <xdr:colOff>25400</xdr:colOff>
      <xdr:row>31</xdr:row>
      <xdr:rowOff>30690</xdr:rowOff>
    </xdr:to>
    <xdr:cxnSp macro="">
      <xdr:nvCxnSpPr>
        <xdr:cNvPr id="529" name="直線コネクタ 528"/>
        <xdr:cNvCxnSpPr/>
      </xdr:nvCxnSpPr>
      <xdr:spPr>
        <a:xfrm>
          <a:off x="16230600" y="534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11912</xdr:rowOff>
    </xdr:from>
    <xdr:to>
      <xdr:col>85</xdr:col>
      <xdr:colOff>127000</xdr:colOff>
      <xdr:row>39</xdr:row>
      <xdr:rowOff>48815</xdr:rowOff>
    </xdr:to>
    <xdr:cxnSp macro="">
      <xdr:nvCxnSpPr>
        <xdr:cNvPr id="530" name="直線コネクタ 529"/>
        <xdr:cNvCxnSpPr/>
      </xdr:nvCxnSpPr>
      <xdr:spPr>
        <a:xfrm>
          <a:off x="15481300" y="6698462"/>
          <a:ext cx="838200" cy="36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97963</xdr:rowOff>
    </xdr:from>
    <xdr:ext cx="469744" cy="259045"/>
    <xdr:sp macro="" textlink="">
      <xdr:nvSpPr>
        <xdr:cNvPr id="531" name="災害復旧事業費平均値テキスト"/>
        <xdr:cNvSpPr txBox="1"/>
      </xdr:nvSpPr>
      <xdr:spPr>
        <a:xfrm>
          <a:off x="16370300" y="64416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75086</xdr:rowOff>
    </xdr:from>
    <xdr:to>
      <xdr:col>85</xdr:col>
      <xdr:colOff>177800</xdr:colOff>
      <xdr:row>39</xdr:row>
      <xdr:rowOff>5236</xdr:rowOff>
    </xdr:to>
    <xdr:sp macro="" textlink="">
      <xdr:nvSpPr>
        <xdr:cNvPr id="532" name="フローチャート: 判断 531"/>
        <xdr:cNvSpPr/>
      </xdr:nvSpPr>
      <xdr:spPr>
        <a:xfrm>
          <a:off x="16268700" y="659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11912</xdr:rowOff>
    </xdr:from>
    <xdr:to>
      <xdr:col>81</xdr:col>
      <xdr:colOff>50800</xdr:colOff>
      <xdr:row>39</xdr:row>
      <xdr:rowOff>74385</xdr:rowOff>
    </xdr:to>
    <xdr:cxnSp macro="">
      <xdr:nvCxnSpPr>
        <xdr:cNvPr id="533" name="直線コネクタ 532"/>
        <xdr:cNvCxnSpPr/>
      </xdr:nvCxnSpPr>
      <xdr:spPr>
        <a:xfrm flipV="1">
          <a:off x="14592300" y="6698462"/>
          <a:ext cx="889000" cy="62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55198</xdr:rowOff>
    </xdr:from>
    <xdr:to>
      <xdr:col>81</xdr:col>
      <xdr:colOff>101600</xdr:colOff>
      <xdr:row>38</xdr:row>
      <xdr:rowOff>156798</xdr:rowOff>
    </xdr:to>
    <xdr:sp macro="" textlink="">
      <xdr:nvSpPr>
        <xdr:cNvPr id="534" name="フローチャート: 判断 533"/>
        <xdr:cNvSpPr/>
      </xdr:nvSpPr>
      <xdr:spPr>
        <a:xfrm>
          <a:off x="15430500" y="657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1875</xdr:rowOff>
    </xdr:from>
    <xdr:ext cx="534377" cy="259045"/>
    <xdr:sp macro="" textlink="">
      <xdr:nvSpPr>
        <xdr:cNvPr id="535" name="テキスト ボックス 534"/>
        <xdr:cNvSpPr txBox="1"/>
      </xdr:nvSpPr>
      <xdr:spPr>
        <a:xfrm>
          <a:off x="15214111" y="6345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145431</xdr:rowOff>
    </xdr:from>
    <xdr:to>
      <xdr:col>76</xdr:col>
      <xdr:colOff>114300</xdr:colOff>
      <xdr:row>39</xdr:row>
      <xdr:rowOff>74385</xdr:rowOff>
    </xdr:to>
    <xdr:cxnSp macro="">
      <xdr:nvCxnSpPr>
        <xdr:cNvPr id="536" name="直線コネクタ 535"/>
        <xdr:cNvCxnSpPr/>
      </xdr:nvCxnSpPr>
      <xdr:spPr>
        <a:xfrm>
          <a:off x="13703300" y="6660531"/>
          <a:ext cx="889000" cy="100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69142</xdr:rowOff>
    </xdr:from>
    <xdr:to>
      <xdr:col>76</xdr:col>
      <xdr:colOff>165100</xdr:colOff>
      <xdr:row>38</xdr:row>
      <xdr:rowOff>170742</xdr:rowOff>
    </xdr:to>
    <xdr:sp macro="" textlink="">
      <xdr:nvSpPr>
        <xdr:cNvPr id="537" name="フローチャート: 判断 536"/>
        <xdr:cNvSpPr/>
      </xdr:nvSpPr>
      <xdr:spPr>
        <a:xfrm>
          <a:off x="14541500" y="6584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15819</xdr:rowOff>
    </xdr:from>
    <xdr:ext cx="469744" cy="259045"/>
    <xdr:sp macro="" textlink="">
      <xdr:nvSpPr>
        <xdr:cNvPr id="538" name="テキスト ボックス 537"/>
        <xdr:cNvSpPr txBox="1"/>
      </xdr:nvSpPr>
      <xdr:spPr>
        <a:xfrm>
          <a:off x="14357428" y="6359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145431</xdr:rowOff>
    </xdr:from>
    <xdr:to>
      <xdr:col>71</xdr:col>
      <xdr:colOff>177800</xdr:colOff>
      <xdr:row>38</xdr:row>
      <xdr:rowOff>146183</xdr:rowOff>
    </xdr:to>
    <xdr:cxnSp macro="">
      <xdr:nvCxnSpPr>
        <xdr:cNvPr id="539" name="直線コネクタ 538"/>
        <xdr:cNvCxnSpPr/>
      </xdr:nvCxnSpPr>
      <xdr:spPr>
        <a:xfrm flipV="1">
          <a:off x="12814300" y="6660531"/>
          <a:ext cx="889000" cy="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54332</xdr:rowOff>
    </xdr:from>
    <xdr:to>
      <xdr:col>72</xdr:col>
      <xdr:colOff>38100</xdr:colOff>
      <xdr:row>38</xdr:row>
      <xdr:rowOff>155932</xdr:rowOff>
    </xdr:to>
    <xdr:sp macro="" textlink="">
      <xdr:nvSpPr>
        <xdr:cNvPr id="540" name="フローチャート: 判断 539"/>
        <xdr:cNvSpPr/>
      </xdr:nvSpPr>
      <xdr:spPr>
        <a:xfrm>
          <a:off x="13652500" y="6569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1009</xdr:rowOff>
    </xdr:from>
    <xdr:ext cx="534377" cy="259045"/>
    <xdr:sp macro="" textlink="">
      <xdr:nvSpPr>
        <xdr:cNvPr id="541" name="テキスト ボックス 540"/>
        <xdr:cNvSpPr txBox="1"/>
      </xdr:nvSpPr>
      <xdr:spPr>
        <a:xfrm>
          <a:off x="13436111" y="6344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70776</xdr:rowOff>
    </xdr:from>
    <xdr:to>
      <xdr:col>67</xdr:col>
      <xdr:colOff>101600</xdr:colOff>
      <xdr:row>39</xdr:row>
      <xdr:rowOff>926</xdr:rowOff>
    </xdr:to>
    <xdr:sp macro="" textlink="">
      <xdr:nvSpPr>
        <xdr:cNvPr id="542" name="フローチャート: 判断 541"/>
        <xdr:cNvSpPr/>
      </xdr:nvSpPr>
      <xdr:spPr>
        <a:xfrm>
          <a:off x="12763500" y="658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17452</xdr:rowOff>
    </xdr:from>
    <xdr:ext cx="469744" cy="259045"/>
    <xdr:sp macro="" textlink="">
      <xdr:nvSpPr>
        <xdr:cNvPr id="543" name="テキスト ボックス 542"/>
        <xdr:cNvSpPr txBox="1"/>
      </xdr:nvSpPr>
      <xdr:spPr>
        <a:xfrm>
          <a:off x="12579428" y="6361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4" name="テキスト ボックス 54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5" name="テキスト ボックス 54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6" name="テキスト ボックス 54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7" name="テキスト ボックス 54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8" name="テキスト ボックス 54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169465</xdr:rowOff>
    </xdr:from>
    <xdr:to>
      <xdr:col>85</xdr:col>
      <xdr:colOff>177800</xdr:colOff>
      <xdr:row>39</xdr:row>
      <xdr:rowOff>99615</xdr:rowOff>
    </xdr:to>
    <xdr:sp macro="" textlink="">
      <xdr:nvSpPr>
        <xdr:cNvPr id="549" name="楕円 548"/>
        <xdr:cNvSpPr/>
      </xdr:nvSpPr>
      <xdr:spPr>
        <a:xfrm>
          <a:off x="16268700" y="6684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84392</xdr:rowOff>
    </xdr:from>
    <xdr:ext cx="469744" cy="259045"/>
    <xdr:sp macro="" textlink="">
      <xdr:nvSpPr>
        <xdr:cNvPr id="550" name="災害復旧事業費該当値テキスト"/>
        <xdr:cNvSpPr txBox="1"/>
      </xdr:nvSpPr>
      <xdr:spPr>
        <a:xfrm>
          <a:off x="16370300" y="6599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132562</xdr:rowOff>
    </xdr:from>
    <xdr:to>
      <xdr:col>81</xdr:col>
      <xdr:colOff>101600</xdr:colOff>
      <xdr:row>39</xdr:row>
      <xdr:rowOff>62712</xdr:rowOff>
    </xdr:to>
    <xdr:sp macro="" textlink="">
      <xdr:nvSpPr>
        <xdr:cNvPr id="551" name="楕円 550"/>
        <xdr:cNvSpPr/>
      </xdr:nvSpPr>
      <xdr:spPr>
        <a:xfrm>
          <a:off x="15430500" y="6647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53839</xdr:rowOff>
    </xdr:from>
    <xdr:ext cx="469744" cy="259045"/>
    <xdr:sp macro="" textlink="">
      <xdr:nvSpPr>
        <xdr:cNvPr id="552" name="テキスト ボックス 551"/>
        <xdr:cNvSpPr txBox="1"/>
      </xdr:nvSpPr>
      <xdr:spPr>
        <a:xfrm>
          <a:off x="15246428" y="6740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23585</xdr:rowOff>
    </xdr:from>
    <xdr:to>
      <xdr:col>76</xdr:col>
      <xdr:colOff>165100</xdr:colOff>
      <xdr:row>39</xdr:row>
      <xdr:rowOff>125185</xdr:rowOff>
    </xdr:to>
    <xdr:sp macro="" textlink="">
      <xdr:nvSpPr>
        <xdr:cNvPr id="553" name="楕円 552"/>
        <xdr:cNvSpPr/>
      </xdr:nvSpPr>
      <xdr:spPr>
        <a:xfrm>
          <a:off x="14541500" y="6710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116312</xdr:rowOff>
    </xdr:from>
    <xdr:ext cx="469744" cy="259045"/>
    <xdr:sp macro="" textlink="">
      <xdr:nvSpPr>
        <xdr:cNvPr id="554" name="テキスト ボックス 553"/>
        <xdr:cNvSpPr txBox="1"/>
      </xdr:nvSpPr>
      <xdr:spPr>
        <a:xfrm>
          <a:off x="14357428" y="6802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94631</xdr:rowOff>
    </xdr:from>
    <xdr:to>
      <xdr:col>72</xdr:col>
      <xdr:colOff>38100</xdr:colOff>
      <xdr:row>39</xdr:row>
      <xdr:rowOff>24781</xdr:rowOff>
    </xdr:to>
    <xdr:sp macro="" textlink="">
      <xdr:nvSpPr>
        <xdr:cNvPr id="555" name="楕円 554"/>
        <xdr:cNvSpPr/>
      </xdr:nvSpPr>
      <xdr:spPr>
        <a:xfrm>
          <a:off x="13652500" y="6609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15908</xdr:rowOff>
    </xdr:from>
    <xdr:ext cx="469744" cy="259045"/>
    <xdr:sp macro="" textlink="">
      <xdr:nvSpPr>
        <xdr:cNvPr id="556" name="テキスト ボックス 555"/>
        <xdr:cNvSpPr txBox="1"/>
      </xdr:nvSpPr>
      <xdr:spPr>
        <a:xfrm>
          <a:off x="13468428" y="6702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95383</xdr:rowOff>
    </xdr:from>
    <xdr:to>
      <xdr:col>67</xdr:col>
      <xdr:colOff>101600</xdr:colOff>
      <xdr:row>39</xdr:row>
      <xdr:rowOff>25533</xdr:rowOff>
    </xdr:to>
    <xdr:sp macro="" textlink="">
      <xdr:nvSpPr>
        <xdr:cNvPr id="557" name="楕円 556"/>
        <xdr:cNvSpPr/>
      </xdr:nvSpPr>
      <xdr:spPr>
        <a:xfrm>
          <a:off x="12763500" y="6610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16660</xdr:rowOff>
    </xdr:from>
    <xdr:ext cx="469744" cy="259045"/>
    <xdr:sp macro="" textlink="">
      <xdr:nvSpPr>
        <xdr:cNvPr id="558" name="テキスト ボックス 557"/>
        <xdr:cNvSpPr txBox="1"/>
      </xdr:nvSpPr>
      <xdr:spPr>
        <a:xfrm>
          <a:off x="12579428" y="6703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9" name="正方形/長方形 55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0" name="正方形/長方形 55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1" name="正方形/長方形 56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2" name="正方形/長方形 56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3" name="正方形/長方形 56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4" name="正方形/長方形 56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5" name="正方形/長方形 56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6" name="正方形/長方形 56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7" name="テキスト ボックス 56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8" name="直線コネクタ 56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57</xdr:row>
      <xdr:rowOff>6350</xdr:rowOff>
    </xdr:from>
    <xdr:to>
      <xdr:col>89</xdr:col>
      <xdr:colOff>177800</xdr:colOff>
      <xdr:row>57</xdr:row>
      <xdr:rowOff>6350</xdr:rowOff>
    </xdr:to>
    <xdr:cxnSp macro="">
      <xdr:nvCxnSpPr>
        <xdr:cNvPr id="569" name="直線コネクタ 568"/>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70" name="テキスト ボックス 569"/>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1" name="直線コネクタ 570"/>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72" name="テキスト ボックス 571"/>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74" name="テキスト ボックス 57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57</xdr:row>
      <xdr:rowOff>6350</xdr:rowOff>
    </xdr:from>
    <xdr:to>
      <xdr:col>85</xdr:col>
      <xdr:colOff>126364</xdr:colOff>
      <xdr:row>57</xdr:row>
      <xdr:rowOff>6350</xdr:rowOff>
    </xdr:to>
    <xdr:cxnSp macro="">
      <xdr:nvCxnSpPr>
        <xdr:cNvPr id="576" name="直線コネクタ 575"/>
        <xdr:cNvCxnSpPr/>
      </xdr:nvCxnSpPr>
      <xdr:spPr>
        <a:xfrm>
          <a:off x="16317595" y="9779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48277</xdr:rowOff>
    </xdr:from>
    <xdr:ext cx="249299" cy="259045"/>
    <xdr:sp macro="" textlink="">
      <xdr:nvSpPr>
        <xdr:cNvPr id="577" name="失業対策事業費最小値テキスト"/>
        <xdr:cNvSpPr txBox="1"/>
      </xdr:nvSpPr>
      <xdr:spPr>
        <a:xfrm>
          <a:off x="1637030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78" name="直線コネクタ 577"/>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48277</xdr:rowOff>
    </xdr:from>
    <xdr:ext cx="249299" cy="259045"/>
    <xdr:sp macro="" textlink="">
      <xdr:nvSpPr>
        <xdr:cNvPr id="579" name="失業対策事業費最大値テキスト"/>
        <xdr:cNvSpPr txBox="1"/>
      </xdr:nvSpPr>
      <xdr:spPr>
        <a:xfrm>
          <a:off x="16370300" y="9478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80" name="直線コネクタ 579"/>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6350</xdr:rowOff>
    </xdr:from>
    <xdr:to>
      <xdr:col>85</xdr:col>
      <xdr:colOff>127000</xdr:colOff>
      <xdr:row>57</xdr:row>
      <xdr:rowOff>6350</xdr:rowOff>
    </xdr:to>
    <xdr:cxnSp macro="">
      <xdr:nvCxnSpPr>
        <xdr:cNvPr id="581" name="直線コネクタ 580"/>
        <xdr:cNvCxnSpPr/>
      </xdr:nvCxnSpPr>
      <xdr:spPr>
        <a:xfrm>
          <a:off x="15481300" y="977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105427</xdr:rowOff>
    </xdr:from>
    <xdr:ext cx="249299" cy="259045"/>
    <xdr:sp macro="" textlink="">
      <xdr:nvSpPr>
        <xdr:cNvPr id="582" name="失業対策事業費平均値テキスト"/>
        <xdr:cNvSpPr txBox="1"/>
      </xdr:nvSpPr>
      <xdr:spPr>
        <a:xfrm>
          <a:off x="16370300" y="9706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83" name="フローチャート: 判断 582"/>
        <xdr:cNvSpPr/>
      </xdr:nvSpPr>
      <xdr:spPr>
        <a:xfrm>
          <a:off x="162687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6350</xdr:rowOff>
    </xdr:from>
    <xdr:to>
      <xdr:col>81</xdr:col>
      <xdr:colOff>50800</xdr:colOff>
      <xdr:row>57</xdr:row>
      <xdr:rowOff>6350</xdr:rowOff>
    </xdr:to>
    <xdr:cxnSp macro="">
      <xdr:nvCxnSpPr>
        <xdr:cNvPr id="584" name="直線コネクタ 583"/>
        <xdr:cNvCxnSpPr/>
      </xdr:nvCxnSpPr>
      <xdr:spPr>
        <a:xfrm>
          <a:off x="14592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127000</xdr:rowOff>
    </xdr:from>
    <xdr:to>
      <xdr:col>81</xdr:col>
      <xdr:colOff>101600</xdr:colOff>
      <xdr:row>57</xdr:row>
      <xdr:rowOff>57150</xdr:rowOff>
    </xdr:to>
    <xdr:sp macro="" textlink="">
      <xdr:nvSpPr>
        <xdr:cNvPr id="585" name="フローチャート: 判断 584"/>
        <xdr:cNvSpPr/>
      </xdr:nvSpPr>
      <xdr:spPr>
        <a:xfrm>
          <a:off x="15430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48277</xdr:rowOff>
    </xdr:from>
    <xdr:ext cx="249299" cy="259045"/>
    <xdr:sp macro="" textlink="">
      <xdr:nvSpPr>
        <xdr:cNvPr id="586" name="テキスト ボックス 585"/>
        <xdr:cNvSpPr txBox="1"/>
      </xdr:nvSpPr>
      <xdr:spPr>
        <a:xfrm>
          <a:off x="15356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6350</xdr:rowOff>
    </xdr:from>
    <xdr:to>
      <xdr:col>76</xdr:col>
      <xdr:colOff>114300</xdr:colOff>
      <xdr:row>57</xdr:row>
      <xdr:rowOff>6350</xdr:rowOff>
    </xdr:to>
    <xdr:cxnSp macro="">
      <xdr:nvCxnSpPr>
        <xdr:cNvPr id="587" name="直線コネクタ 586"/>
        <xdr:cNvCxnSpPr/>
      </xdr:nvCxnSpPr>
      <xdr:spPr>
        <a:xfrm>
          <a:off x="13703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127000</xdr:rowOff>
    </xdr:from>
    <xdr:to>
      <xdr:col>76</xdr:col>
      <xdr:colOff>165100</xdr:colOff>
      <xdr:row>57</xdr:row>
      <xdr:rowOff>57150</xdr:rowOff>
    </xdr:to>
    <xdr:sp macro="" textlink="">
      <xdr:nvSpPr>
        <xdr:cNvPr id="588" name="フローチャート: 判断 587"/>
        <xdr:cNvSpPr/>
      </xdr:nvSpPr>
      <xdr:spPr>
        <a:xfrm>
          <a:off x="14541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48277</xdr:rowOff>
    </xdr:from>
    <xdr:ext cx="249299" cy="259045"/>
    <xdr:sp macro="" textlink="">
      <xdr:nvSpPr>
        <xdr:cNvPr id="589" name="テキスト ボックス 588"/>
        <xdr:cNvSpPr txBox="1"/>
      </xdr:nvSpPr>
      <xdr:spPr>
        <a:xfrm>
          <a:off x="14467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6350</xdr:rowOff>
    </xdr:from>
    <xdr:to>
      <xdr:col>71</xdr:col>
      <xdr:colOff>177800</xdr:colOff>
      <xdr:row>57</xdr:row>
      <xdr:rowOff>6350</xdr:rowOff>
    </xdr:to>
    <xdr:cxnSp macro="">
      <xdr:nvCxnSpPr>
        <xdr:cNvPr id="590" name="直線コネクタ 589"/>
        <xdr:cNvCxnSpPr/>
      </xdr:nvCxnSpPr>
      <xdr:spPr>
        <a:xfrm>
          <a:off x="12814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127000</xdr:rowOff>
    </xdr:from>
    <xdr:to>
      <xdr:col>72</xdr:col>
      <xdr:colOff>38100</xdr:colOff>
      <xdr:row>57</xdr:row>
      <xdr:rowOff>57150</xdr:rowOff>
    </xdr:to>
    <xdr:sp macro="" textlink="">
      <xdr:nvSpPr>
        <xdr:cNvPr id="591" name="フローチャート: 判断 590"/>
        <xdr:cNvSpPr/>
      </xdr:nvSpPr>
      <xdr:spPr>
        <a:xfrm>
          <a:off x="13652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48277</xdr:rowOff>
    </xdr:from>
    <xdr:ext cx="249299" cy="259045"/>
    <xdr:sp macro="" textlink="">
      <xdr:nvSpPr>
        <xdr:cNvPr id="592" name="テキスト ボックス 591"/>
        <xdr:cNvSpPr txBox="1"/>
      </xdr:nvSpPr>
      <xdr:spPr>
        <a:xfrm>
          <a:off x="13578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50800</xdr:rowOff>
    </xdr:from>
    <xdr:to>
      <xdr:col>67</xdr:col>
      <xdr:colOff>101600</xdr:colOff>
      <xdr:row>52</xdr:row>
      <xdr:rowOff>152400</xdr:rowOff>
    </xdr:to>
    <xdr:sp macro="" textlink="">
      <xdr:nvSpPr>
        <xdr:cNvPr id="593" name="フローチャート: 判断 592"/>
        <xdr:cNvSpPr/>
      </xdr:nvSpPr>
      <xdr:spPr>
        <a:xfrm>
          <a:off x="12763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50</xdr:row>
      <xdr:rowOff>168927</xdr:rowOff>
    </xdr:from>
    <xdr:ext cx="249299" cy="259045"/>
    <xdr:sp macro="" textlink="">
      <xdr:nvSpPr>
        <xdr:cNvPr id="594" name="テキスト ボックス 593"/>
        <xdr:cNvSpPr txBox="1"/>
      </xdr:nvSpPr>
      <xdr:spPr>
        <a:xfrm>
          <a:off x="12689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600" name="楕円 599"/>
        <xdr:cNvSpPr/>
      </xdr:nvSpPr>
      <xdr:spPr>
        <a:xfrm>
          <a:off x="162687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162577</xdr:rowOff>
    </xdr:from>
    <xdr:ext cx="249299" cy="259045"/>
    <xdr:sp macro="" textlink="">
      <xdr:nvSpPr>
        <xdr:cNvPr id="601" name="失業対策事業費該当値テキスト"/>
        <xdr:cNvSpPr txBox="1"/>
      </xdr:nvSpPr>
      <xdr:spPr>
        <a:xfrm>
          <a:off x="16370300" y="959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127000</xdr:rowOff>
    </xdr:from>
    <xdr:to>
      <xdr:col>81</xdr:col>
      <xdr:colOff>101600</xdr:colOff>
      <xdr:row>57</xdr:row>
      <xdr:rowOff>57150</xdr:rowOff>
    </xdr:to>
    <xdr:sp macro="" textlink="">
      <xdr:nvSpPr>
        <xdr:cNvPr id="602" name="楕円 601"/>
        <xdr:cNvSpPr/>
      </xdr:nvSpPr>
      <xdr:spPr>
        <a:xfrm>
          <a:off x="15430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73677</xdr:rowOff>
    </xdr:from>
    <xdr:ext cx="249299" cy="259045"/>
    <xdr:sp macro="" textlink="">
      <xdr:nvSpPr>
        <xdr:cNvPr id="603" name="テキスト ボックス 602"/>
        <xdr:cNvSpPr txBox="1"/>
      </xdr:nvSpPr>
      <xdr:spPr>
        <a:xfrm>
          <a:off x="15356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127000</xdr:rowOff>
    </xdr:from>
    <xdr:to>
      <xdr:col>76</xdr:col>
      <xdr:colOff>165100</xdr:colOff>
      <xdr:row>57</xdr:row>
      <xdr:rowOff>57150</xdr:rowOff>
    </xdr:to>
    <xdr:sp macro="" textlink="">
      <xdr:nvSpPr>
        <xdr:cNvPr id="604" name="楕円 603"/>
        <xdr:cNvSpPr/>
      </xdr:nvSpPr>
      <xdr:spPr>
        <a:xfrm>
          <a:off x="14541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73677</xdr:rowOff>
    </xdr:from>
    <xdr:ext cx="249299" cy="259045"/>
    <xdr:sp macro="" textlink="">
      <xdr:nvSpPr>
        <xdr:cNvPr id="605" name="テキスト ボックス 604"/>
        <xdr:cNvSpPr txBox="1"/>
      </xdr:nvSpPr>
      <xdr:spPr>
        <a:xfrm>
          <a:off x="14467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127000</xdr:rowOff>
    </xdr:from>
    <xdr:to>
      <xdr:col>72</xdr:col>
      <xdr:colOff>38100</xdr:colOff>
      <xdr:row>57</xdr:row>
      <xdr:rowOff>57150</xdr:rowOff>
    </xdr:to>
    <xdr:sp macro="" textlink="">
      <xdr:nvSpPr>
        <xdr:cNvPr id="606" name="楕円 605"/>
        <xdr:cNvSpPr/>
      </xdr:nvSpPr>
      <xdr:spPr>
        <a:xfrm>
          <a:off x="13652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73677</xdr:rowOff>
    </xdr:from>
    <xdr:ext cx="249299" cy="259045"/>
    <xdr:sp macro="" textlink="">
      <xdr:nvSpPr>
        <xdr:cNvPr id="607" name="テキスト ボックス 606"/>
        <xdr:cNvSpPr txBox="1"/>
      </xdr:nvSpPr>
      <xdr:spPr>
        <a:xfrm>
          <a:off x="13578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608" name="楕円 607"/>
        <xdr:cNvSpPr/>
      </xdr:nvSpPr>
      <xdr:spPr>
        <a:xfrm>
          <a:off x="12763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48277</xdr:rowOff>
    </xdr:from>
    <xdr:ext cx="249299" cy="259045"/>
    <xdr:sp macro="" textlink="">
      <xdr:nvSpPr>
        <xdr:cNvPr id="609" name="テキスト ボックス 608"/>
        <xdr:cNvSpPr txBox="1"/>
      </xdr:nvSpPr>
      <xdr:spPr>
        <a:xfrm>
          <a:off x="12689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0" name="直線コネクタ 619"/>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1" name="テキスト ボックス 620"/>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2" name="直線コネクタ 621"/>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23" name="テキスト ボックス 622"/>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4" name="直線コネクタ 623"/>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25" name="テキスト ボックス 624"/>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6" name="直線コネクタ 625"/>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7" name="テキスト ボックス 626"/>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8" name="直線コネクタ 627"/>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9" name="テキスト ボックス 628"/>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0" name="直線コネクタ 629"/>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31" name="テキスト ボックス 630"/>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2" name="直線コネクタ 63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3" name="テキスト ボックス 63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109120</xdr:rowOff>
    </xdr:from>
    <xdr:to>
      <xdr:col>85</xdr:col>
      <xdr:colOff>126364</xdr:colOff>
      <xdr:row>78</xdr:row>
      <xdr:rowOff>166325</xdr:rowOff>
    </xdr:to>
    <xdr:cxnSp macro="">
      <xdr:nvCxnSpPr>
        <xdr:cNvPr id="635" name="直線コネクタ 634"/>
        <xdr:cNvCxnSpPr/>
      </xdr:nvCxnSpPr>
      <xdr:spPr>
        <a:xfrm flipV="1">
          <a:off x="16317595" y="11939170"/>
          <a:ext cx="1269" cy="1600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170152</xdr:rowOff>
    </xdr:from>
    <xdr:ext cx="534377" cy="259045"/>
    <xdr:sp macro="" textlink="">
      <xdr:nvSpPr>
        <xdr:cNvPr id="636" name="公債費最小値テキスト"/>
        <xdr:cNvSpPr txBox="1"/>
      </xdr:nvSpPr>
      <xdr:spPr>
        <a:xfrm>
          <a:off x="16370300" y="13543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166325</xdr:rowOff>
    </xdr:from>
    <xdr:to>
      <xdr:col>86</xdr:col>
      <xdr:colOff>25400</xdr:colOff>
      <xdr:row>78</xdr:row>
      <xdr:rowOff>166325</xdr:rowOff>
    </xdr:to>
    <xdr:cxnSp macro="">
      <xdr:nvCxnSpPr>
        <xdr:cNvPr id="637" name="直線コネクタ 636"/>
        <xdr:cNvCxnSpPr/>
      </xdr:nvCxnSpPr>
      <xdr:spPr>
        <a:xfrm>
          <a:off x="16230600" y="13539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55797</xdr:rowOff>
    </xdr:from>
    <xdr:ext cx="599010" cy="259045"/>
    <xdr:sp macro="" textlink="">
      <xdr:nvSpPr>
        <xdr:cNvPr id="638" name="公債費最大値テキスト"/>
        <xdr:cNvSpPr txBox="1"/>
      </xdr:nvSpPr>
      <xdr:spPr>
        <a:xfrm>
          <a:off x="16370300" y="11714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521,864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109120</xdr:rowOff>
    </xdr:from>
    <xdr:to>
      <xdr:col>86</xdr:col>
      <xdr:colOff>25400</xdr:colOff>
      <xdr:row>69</xdr:row>
      <xdr:rowOff>109120</xdr:rowOff>
    </xdr:to>
    <xdr:cxnSp macro="">
      <xdr:nvCxnSpPr>
        <xdr:cNvPr id="639" name="直線コネクタ 638"/>
        <xdr:cNvCxnSpPr/>
      </xdr:nvCxnSpPr>
      <xdr:spPr>
        <a:xfrm>
          <a:off x="16230600" y="11939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149253</xdr:rowOff>
    </xdr:from>
    <xdr:to>
      <xdr:col>85</xdr:col>
      <xdr:colOff>127000</xdr:colOff>
      <xdr:row>78</xdr:row>
      <xdr:rowOff>7657</xdr:rowOff>
    </xdr:to>
    <xdr:cxnSp macro="">
      <xdr:nvCxnSpPr>
        <xdr:cNvPr id="640" name="直線コネクタ 639"/>
        <xdr:cNvCxnSpPr/>
      </xdr:nvCxnSpPr>
      <xdr:spPr>
        <a:xfrm>
          <a:off x="15481300" y="13350903"/>
          <a:ext cx="838200" cy="29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116140</xdr:rowOff>
    </xdr:from>
    <xdr:ext cx="534377" cy="259045"/>
    <xdr:sp macro="" textlink="">
      <xdr:nvSpPr>
        <xdr:cNvPr id="641" name="公債費平均値テキスト"/>
        <xdr:cNvSpPr txBox="1"/>
      </xdr:nvSpPr>
      <xdr:spPr>
        <a:xfrm>
          <a:off x="16370300" y="133177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137713</xdr:rowOff>
    </xdr:from>
    <xdr:to>
      <xdr:col>85</xdr:col>
      <xdr:colOff>177800</xdr:colOff>
      <xdr:row>78</xdr:row>
      <xdr:rowOff>67863</xdr:rowOff>
    </xdr:to>
    <xdr:sp macro="" textlink="">
      <xdr:nvSpPr>
        <xdr:cNvPr id="642" name="フローチャート: 判断 641"/>
        <xdr:cNvSpPr/>
      </xdr:nvSpPr>
      <xdr:spPr>
        <a:xfrm>
          <a:off x="16268700" y="13339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149253</xdr:rowOff>
    </xdr:from>
    <xdr:to>
      <xdr:col>81</xdr:col>
      <xdr:colOff>50800</xdr:colOff>
      <xdr:row>78</xdr:row>
      <xdr:rowOff>4914</xdr:rowOff>
    </xdr:to>
    <xdr:cxnSp macro="">
      <xdr:nvCxnSpPr>
        <xdr:cNvPr id="643" name="直線コネクタ 642"/>
        <xdr:cNvCxnSpPr/>
      </xdr:nvCxnSpPr>
      <xdr:spPr>
        <a:xfrm flipV="1">
          <a:off x="14592300" y="13350903"/>
          <a:ext cx="889000" cy="27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145952</xdr:rowOff>
    </xdr:from>
    <xdr:to>
      <xdr:col>81</xdr:col>
      <xdr:colOff>101600</xdr:colOff>
      <xdr:row>78</xdr:row>
      <xdr:rowOff>76102</xdr:rowOff>
    </xdr:to>
    <xdr:sp macro="" textlink="">
      <xdr:nvSpPr>
        <xdr:cNvPr id="644" name="フローチャート: 判断 643"/>
        <xdr:cNvSpPr/>
      </xdr:nvSpPr>
      <xdr:spPr>
        <a:xfrm>
          <a:off x="15430500" y="1334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67229</xdr:rowOff>
    </xdr:from>
    <xdr:ext cx="534377" cy="259045"/>
    <xdr:sp macro="" textlink="">
      <xdr:nvSpPr>
        <xdr:cNvPr id="645" name="テキスト ボックス 644"/>
        <xdr:cNvSpPr txBox="1"/>
      </xdr:nvSpPr>
      <xdr:spPr>
        <a:xfrm>
          <a:off x="15214111" y="13440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162283</xdr:rowOff>
    </xdr:from>
    <xdr:to>
      <xdr:col>76</xdr:col>
      <xdr:colOff>114300</xdr:colOff>
      <xdr:row>78</xdr:row>
      <xdr:rowOff>4914</xdr:rowOff>
    </xdr:to>
    <xdr:cxnSp macro="">
      <xdr:nvCxnSpPr>
        <xdr:cNvPr id="646" name="直線コネクタ 645"/>
        <xdr:cNvCxnSpPr/>
      </xdr:nvCxnSpPr>
      <xdr:spPr>
        <a:xfrm>
          <a:off x="13703300" y="13363933"/>
          <a:ext cx="889000" cy="14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160700</xdr:rowOff>
    </xdr:from>
    <xdr:to>
      <xdr:col>76</xdr:col>
      <xdr:colOff>165100</xdr:colOff>
      <xdr:row>78</xdr:row>
      <xdr:rowOff>90850</xdr:rowOff>
    </xdr:to>
    <xdr:sp macro="" textlink="">
      <xdr:nvSpPr>
        <xdr:cNvPr id="647" name="フローチャート: 判断 646"/>
        <xdr:cNvSpPr/>
      </xdr:nvSpPr>
      <xdr:spPr>
        <a:xfrm>
          <a:off x="14541500" y="1336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81977</xdr:rowOff>
    </xdr:from>
    <xdr:ext cx="534377" cy="259045"/>
    <xdr:sp macro="" textlink="">
      <xdr:nvSpPr>
        <xdr:cNvPr id="648" name="テキスト ボックス 647"/>
        <xdr:cNvSpPr txBox="1"/>
      </xdr:nvSpPr>
      <xdr:spPr>
        <a:xfrm>
          <a:off x="14325111" y="13455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149307</xdr:rowOff>
    </xdr:from>
    <xdr:to>
      <xdr:col>71</xdr:col>
      <xdr:colOff>177800</xdr:colOff>
      <xdr:row>77</xdr:row>
      <xdr:rowOff>162283</xdr:rowOff>
    </xdr:to>
    <xdr:cxnSp macro="">
      <xdr:nvCxnSpPr>
        <xdr:cNvPr id="649" name="直線コネクタ 648"/>
        <xdr:cNvCxnSpPr/>
      </xdr:nvCxnSpPr>
      <xdr:spPr>
        <a:xfrm>
          <a:off x="12814300" y="13350957"/>
          <a:ext cx="889000" cy="12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165066</xdr:rowOff>
    </xdr:from>
    <xdr:to>
      <xdr:col>72</xdr:col>
      <xdr:colOff>38100</xdr:colOff>
      <xdr:row>78</xdr:row>
      <xdr:rowOff>95216</xdr:rowOff>
    </xdr:to>
    <xdr:sp macro="" textlink="">
      <xdr:nvSpPr>
        <xdr:cNvPr id="650" name="フローチャート: 判断 649"/>
        <xdr:cNvSpPr/>
      </xdr:nvSpPr>
      <xdr:spPr>
        <a:xfrm>
          <a:off x="13652500" y="1336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86343</xdr:rowOff>
    </xdr:from>
    <xdr:ext cx="534377" cy="259045"/>
    <xdr:sp macro="" textlink="">
      <xdr:nvSpPr>
        <xdr:cNvPr id="651" name="テキスト ボックス 650"/>
        <xdr:cNvSpPr txBox="1"/>
      </xdr:nvSpPr>
      <xdr:spPr>
        <a:xfrm>
          <a:off x="13436111" y="13459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162920</xdr:rowOff>
    </xdr:from>
    <xdr:to>
      <xdr:col>67</xdr:col>
      <xdr:colOff>101600</xdr:colOff>
      <xdr:row>78</xdr:row>
      <xdr:rowOff>93070</xdr:rowOff>
    </xdr:to>
    <xdr:sp macro="" textlink="">
      <xdr:nvSpPr>
        <xdr:cNvPr id="652" name="フローチャート: 判断 651"/>
        <xdr:cNvSpPr/>
      </xdr:nvSpPr>
      <xdr:spPr>
        <a:xfrm>
          <a:off x="12763500" y="1336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84197</xdr:rowOff>
    </xdr:from>
    <xdr:ext cx="534377" cy="259045"/>
    <xdr:sp macro="" textlink="">
      <xdr:nvSpPr>
        <xdr:cNvPr id="653" name="テキスト ボックス 652"/>
        <xdr:cNvSpPr txBox="1"/>
      </xdr:nvSpPr>
      <xdr:spPr>
        <a:xfrm>
          <a:off x="12547111" y="13457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4" name="テキスト ボックス 65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5" name="テキスト ボックス 65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6" name="テキスト ボックス 65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7" name="テキスト ボックス 65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8" name="テキスト ボックス 65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128307</xdr:rowOff>
    </xdr:from>
    <xdr:to>
      <xdr:col>85</xdr:col>
      <xdr:colOff>177800</xdr:colOff>
      <xdr:row>78</xdr:row>
      <xdr:rowOff>58457</xdr:rowOff>
    </xdr:to>
    <xdr:sp macro="" textlink="">
      <xdr:nvSpPr>
        <xdr:cNvPr id="659" name="楕円 658"/>
        <xdr:cNvSpPr/>
      </xdr:nvSpPr>
      <xdr:spPr>
        <a:xfrm>
          <a:off x="16268700" y="13329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151184</xdr:rowOff>
    </xdr:from>
    <xdr:ext cx="534377" cy="259045"/>
    <xdr:sp macro="" textlink="">
      <xdr:nvSpPr>
        <xdr:cNvPr id="660" name="公債費該当値テキスト"/>
        <xdr:cNvSpPr txBox="1"/>
      </xdr:nvSpPr>
      <xdr:spPr>
        <a:xfrm>
          <a:off x="16370300" y="13181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98453</xdr:rowOff>
    </xdr:from>
    <xdr:to>
      <xdr:col>81</xdr:col>
      <xdr:colOff>101600</xdr:colOff>
      <xdr:row>78</xdr:row>
      <xdr:rowOff>28603</xdr:rowOff>
    </xdr:to>
    <xdr:sp macro="" textlink="">
      <xdr:nvSpPr>
        <xdr:cNvPr id="661" name="楕円 660"/>
        <xdr:cNvSpPr/>
      </xdr:nvSpPr>
      <xdr:spPr>
        <a:xfrm>
          <a:off x="15430500" y="13300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45130</xdr:rowOff>
    </xdr:from>
    <xdr:ext cx="534377" cy="259045"/>
    <xdr:sp macro="" textlink="">
      <xdr:nvSpPr>
        <xdr:cNvPr id="662" name="テキスト ボックス 661"/>
        <xdr:cNvSpPr txBox="1"/>
      </xdr:nvSpPr>
      <xdr:spPr>
        <a:xfrm>
          <a:off x="15214111" y="13075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125564</xdr:rowOff>
    </xdr:from>
    <xdr:to>
      <xdr:col>76</xdr:col>
      <xdr:colOff>165100</xdr:colOff>
      <xdr:row>78</xdr:row>
      <xdr:rowOff>55714</xdr:rowOff>
    </xdr:to>
    <xdr:sp macro="" textlink="">
      <xdr:nvSpPr>
        <xdr:cNvPr id="663" name="楕円 662"/>
        <xdr:cNvSpPr/>
      </xdr:nvSpPr>
      <xdr:spPr>
        <a:xfrm>
          <a:off x="14541500" y="13327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72241</xdr:rowOff>
    </xdr:from>
    <xdr:ext cx="534377" cy="259045"/>
    <xdr:sp macro="" textlink="">
      <xdr:nvSpPr>
        <xdr:cNvPr id="664" name="テキスト ボックス 663"/>
        <xdr:cNvSpPr txBox="1"/>
      </xdr:nvSpPr>
      <xdr:spPr>
        <a:xfrm>
          <a:off x="14325111" y="13102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111483</xdr:rowOff>
    </xdr:from>
    <xdr:to>
      <xdr:col>72</xdr:col>
      <xdr:colOff>38100</xdr:colOff>
      <xdr:row>78</xdr:row>
      <xdr:rowOff>41633</xdr:rowOff>
    </xdr:to>
    <xdr:sp macro="" textlink="">
      <xdr:nvSpPr>
        <xdr:cNvPr id="665" name="楕円 664"/>
        <xdr:cNvSpPr/>
      </xdr:nvSpPr>
      <xdr:spPr>
        <a:xfrm>
          <a:off x="13652500" y="13313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58160</xdr:rowOff>
    </xdr:from>
    <xdr:ext cx="534377" cy="259045"/>
    <xdr:sp macro="" textlink="">
      <xdr:nvSpPr>
        <xdr:cNvPr id="666" name="テキスト ボックス 665"/>
        <xdr:cNvSpPr txBox="1"/>
      </xdr:nvSpPr>
      <xdr:spPr>
        <a:xfrm>
          <a:off x="13436111" y="13088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98507</xdr:rowOff>
    </xdr:from>
    <xdr:to>
      <xdr:col>67</xdr:col>
      <xdr:colOff>101600</xdr:colOff>
      <xdr:row>78</xdr:row>
      <xdr:rowOff>28657</xdr:rowOff>
    </xdr:to>
    <xdr:sp macro="" textlink="">
      <xdr:nvSpPr>
        <xdr:cNvPr id="667" name="楕円 666"/>
        <xdr:cNvSpPr/>
      </xdr:nvSpPr>
      <xdr:spPr>
        <a:xfrm>
          <a:off x="12763500" y="13300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45184</xdr:rowOff>
    </xdr:from>
    <xdr:ext cx="534377" cy="259045"/>
    <xdr:sp macro="" textlink="">
      <xdr:nvSpPr>
        <xdr:cNvPr id="668" name="テキスト ボックス 667"/>
        <xdr:cNvSpPr txBox="1"/>
      </xdr:nvSpPr>
      <xdr:spPr>
        <a:xfrm>
          <a:off x="12547111" y="13075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9" name="正方形/長方形 66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0" name="正方形/長方形 66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1" name="正方形/長方形 67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2" name="正方形/長方形 67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3" name="正方形/長方形 67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4" name="正方形/長方形 67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5" name="正方形/長方形 67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6" name="正方形/長方形 67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7" name="テキスト ボックス 67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8" name="直線コネクタ 67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9" name="直線コネクタ 67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0" name="テキスト ボックス 67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1" name="直線コネクタ 68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82" name="テキスト ボックス 681"/>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3" name="直線コネクタ 68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4" name="テキスト ボックス 68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5" name="直線コネクタ 68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6" name="テキスト ボックス 685"/>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7" name="直線コネクタ 68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8" name="テキスト ボックス 687"/>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9" name="直線コネクタ 68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90" name="テキスト ボックス 689"/>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70580</xdr:rowOff>
    </xdr:from>
    <xdr:to>
      <xdr:col>85</xdr:col>
      <xdr:colOff>126364</xdr:colOff>
      <xdr:row>99</xdr:row>
      <xdr:rowOff>42543</xdr:rowOff>
    </xdr:to>
    <xdr:cxnSp macro="">
      <xdr:nvCxnSpPr>
        <xdr:cNvPr id="692" name="直線コネクタ 691"/>
        <xdr:cNvCxnSpPr/>
      </xdr:nvCxnSpPr>
      <xdr:spPr>
        <a:xfrm flipV="1">
          <a:off x="16317595" y="15501080"/>
          <a:ext cx="1269" cy="1515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46370</xdr:rowOff>
    </xdr:from>
    <xdr:ext cx="469744" cy="259045"/>
    <xdr:sp macro="" textlink="">
      <xdr:nvSpPr>
        <xdr:cNvPr id="693" name="積立金最小値テキスト"/>
        <xdr:cNvSpPr txBox="1"/>
      </xdr:nvSpPr>
      <xdr:spPr>
        <a:xfrm>
          <a:off x="16370300" y="17019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42543</xdr:rowOff>
    </xdr:from>
    <xdr:to>
      <xdr:col>86</xdr:col>
      <xdr:colOff>25400</xdr:colOff>
      <xdr:row>99</xdr:row>
      <xdr:rowOff>42543</xdr:rowOff>
    </xdr:to>
    <xdr:cxnSp macro="">
      <xdr:nvCxnSpPr>
        <xdr:cNvPr id="694" name="直線コネクタ 693"/>
        <xdr:cNvCxnSpPr/>
      </xdr:nvCxnSpPr>
      <xdr:spPr>
        <a:xfrm>
          <a:off x="16230600" y="17016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17257</xdr:rowOff>
    </xdr:from>
    <xdr:ext cx="599010" cy="259045"/>
    <xdr:sp macro="" textlink="">
      <xdr:nvSpPr>
        <xdr:cNvPr id="695" name="積立金最大値テキスト"/>
        <xdr:cNvSpPr txBox="1"/>
      </xdr:nvSpPr>
      <xdr:spPr>
        <a:xfrm>
          <a:off x="16370300" y="15276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70580</xdr:rowOff>
    </xdr:from>
    <xdr:to>
      <xdr:col>86</xdr:col>
      <xdr:colOff>25400</xdr:colOff>
      <xdr:row>90</xdr:row>
      <xdr:rowOff>70580</xdr:rowOff>
    </xdr:to>
    <xdr:cxnSp macro="">
      <xdr:nvCxnSpPr>
        <xdr:cNvPr id="696" name="直線コネクタ 695"/>
        <xdr:cNvCxnSpPr/>
      </xdr:nvCxnSpPr>
      <xdr:spPr>
        <a:xfrm>
          <a:off x="16230600" y="15501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29299</xdr:rowOff>
    </xdr:from>
    <xdr:to>
      <xdr:col>85</xdr:col>
      <xdr:colOff>127000</xdr:colOff>
      <xdr:row>99</xdr:row>
      <xdr:rowOff>6010</xdr:rowOff>
    </xdr:to>
    <xdr:cxnSp macro="">
      <xdr:nvCxnSpPr>
        <xdr:cNvPr id="697" name="直線コネクタ 696"/>
        <xdr:cNvCxnSpPr/>
      </xdr:nvCxnSpPr>
      <xdr:spPr>
        <a:xfrm>
          <a:off x="15481300" y="16659949"/>
          <a:ext cx="838200" cy="319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104224</xdr:rowOff>
    </xdr:from>
    <xdr:ext cx="534377" cy="259045"/>
    <xdr:sp macro="" textlink="">
      <xdr:nvSpPr>
        <xdr:cNvPr id="698" name="積立金平均値テキスト"/>
        <xdr:cNvSpPr txBox="1"/>
      </xdr:nvSpPr>
      <xdr:spPr>
        <a:xfrm>
          <a:off x="16370300" y="167348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81347</xdr:rowOff>
    </xdr:from>
    <xdr:to>
      <xdr:col>85</xdr:col>
      <xdr:colOff>177800</xdr:colOff>
      <xdr:row>99</xdr:row>
      <xdr:rowOff>11497</xdr:rowOff>
    </xdr:to>
    <xdr:sp macro="" textlink="">
      <xdr:nvSpPr>
        <xdr:cNvPr id="699" name="フローチャート: 判断 698"/>
        <xdr:cNvSpPr/>
      </xdr:nvSpPr>
      <xdr:spPr>
        <a:xfrm>
          <a:off x="16268700" y="16883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29299</xdr:rowOff>
    </xdr:from>
    <xdr:to>
      <xdr:col>81</xdr:col>
      <xdr:colOff>50800</xdr:colOff>
      <xdr:row>97</xdr:row>
      <xdr:rowOff>137661</xdr:rowOff>
    </xdr:to>
    <xdr:cxnSp macro="">
      <xdr:nvCxnSpPr>
        <xdr:cNvPr id="700" name="直線コネクタ 699"/>
        <xdr:cNvCxnSpPr/>
      </xdr:nvCxnSpPr>
      <xdr:spPr>
        <a:xfrm flipV="1">
          <a:off x="14592300" y="16659949"/>
          <a:ext cx="889000" cy="108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72574</xdr:rowOff>
    </xdr:from>
    <xdr:to>
      <xdr:col>81</xdr:col>
      <xdr:colOff>101600</xdr:colOff>
      <xdr:row>99</xdr:row>
      <xdr:rowOff>2724</xdr:rowOff>
    </xdr:to>
    <xdr:sp macro="" textlink="">
      <xdr:nvSpPr>
        <xdr:cNvPr id="701" name="フローチャート: 判断 700"/>
        <xdr:cNvSpPr/>
      </xdr:nvSpPr>
      <xdr:spPr>
        <a:xfrm>
          <a:off x="15430500" y="1687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165301</xdr:rowOff>
    </xdr:from>
    <xdr:ext cx="534377" cy="259045"/>
    <xdr:sp macro="" textlink="">
      <xdr:nvSpPr>
        <xdr:cNvPr id="702" name="テキスト ボックス 701"/>
        <xdr:cNvSpPr txBox="1"/>
      </xdr:nvSpPr>
      <xdr:spPr>
        <a:xfrm>
          <a:off x="15214111" y="16967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137661</xdr:rowOff>
    </xdr:from>
    <xdr:to>
      <xdr:col>76</xdr:col>
      <xdr:colOff>114300</xdr:colOff>
      <xdr:row>98</xdr:row>
      <xdr:rowOff>97930</xdr:rowOff>
    </xdr:to>
    <xdr:cxnSp macro="">
      <xdr:nvCxnSpPr>
        <xdr:cNvPr id="703" name="直線コネクタ 702"/>
        <xdr:cNvCxnSpPr/>
      </xdr:nvCxnSpPr>
      <xdr:spPr>
        <a:xfrm flipV="1">
          <a:off x="13703300" y="16768311"/>
          <a:ext cx="889000" cy="131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104654</xdr:rowOff>
    </xdr:from>
    <xdr:to>
      <xdr:col>76</xdr:col>
      <xdr:colOff>165100</xdr:colOff>
      <xdr:row>99</xdr:row>
      <xdr:rowOff>34804</xdr:rowOff>
    </xdr:to>
    <xdr:sp macro="" textlink="">
      <xdr:nvSpPr>
        <xdr:cNvPr id="704" name="フローチャート: 判断 703"/>
        <xdr:cNvSpPr/>
      </xdr:nvSpPr>
      <xdr:spPr>
        <a:xfrm>
          <a:off x="14541500" y="16906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25931</xdr:rowOff>
    </xdr:from>
    <xdr:ext cx="534377" cy="259045"/>
    <xdr:sp macro="" textlink="">
      <xdr:nvSpPr>
        <xdr:cNvPr id="705" name="テキスト ボックス 704"/>
        <xdr:cNvSpPr txBox="1"/>
      </xdr:nvSpPr>
      <xdr:spPr>
        <a:xfrm>
          <a:off x="14325111" y="16999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97930</xdr:rowOff>
    </xdr:from>
    <xdr:to>
      <xdr:col>71</xdr:col>
      <xdr:colOff>177800</xdr:colOff>
      <xdr:row>98</xdr:row>
      <xdr:rowOff>142804</xdr:rowOff>
    </xdr:to>
    <xdr:cxnSp macro="">
      <xdr:nvCxnSpPr>
        <xdr:cNvPr id="706" name="直線コネクタ 705"/>
        <xdr:cNvCxnSpPr/>
      </xdr:nvCxnSpPr>
      <xdr:spPr>
        <a:xfrm flipV="1">
          <a:off x="12814300" y="16900030"/>
          <a:ext cx="889000" cy="44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116498</xdr:rowOff>
    </xdr:from>
    <xdr:to>
      <xdr:col>72</xdr:col>
      <xdr:colOff>38100</xdr:colOff>
      <xdr:row>99</xdr:row>
      <xdr:rowOff>46648</xdr:rowOff>
    </xdr:to>
    <xdr:sp macro="" textlink="">
      <xdr:nvSpPr>
        <xdr:cNvPr id="707" name="フローチャート: 判断 706"/>
        <xdr:cNvSpPr/>
      </xdr:nvSpPr>
      <xdr:spPr>
        <a:xfrm>
          <a:off x="13652500" y="16918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37775</xdr:rowOff>
    </xdr:from>
    <xdr:ext cx="534377" cy="259045"/>
    <xdr:sp macro="" textlink="">
      <xdr:nvSpPr>
        <xdr:cNvPr id="708" name="テキスト ボックス 707"/>
        <xdr:cNvSpPr txBox="1"/>
      </xdr:nvSpPr>
      <xdr:spPr>
        <a:xfrm>
          <a:off x="13436111" y="17011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124061</xdr:rowOff>
    </xdr:from>
    <xdr:to>
      <xdr:col>67</xdr:col>
      <xdr:colOff>101600</xdr:colOff>
      <xdr:row>99</xdr:row>
      <xdr:rowOff>54211</xdr:rowOff>
    </xdr:to>
    <xdr:sp macro="" textlink="">
      <xdr:nvSpPr>
        <xdr:cNvPr id="709" name="フローチャート: 判断 708"/>
        <xdr:cNvSpPr/>
      </xdr:nvSpPr>
      <xdr:spPr>
        <a:xfrm>
          <a:off x="12763500" y="16926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45338</xdr:rowOff>
    </xdr:from>
    <xdr:ext cx="534377" cy="259045"/>
    <xdr:sp macro="" textlink="">
      <xdr:nvSpPr>
        <xdr:cNvPr id="710" name="テキスト ボックス 709"/>
        <xdr:cNvSpPr txBox="1"/>
      </xdr:nvSpPr>
      <xdr:spPr>
        <a:xfrm>
          <a:off x="12547111" y="17018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1" name="テキスト ボックス 71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2" name="テキスト ボックス 71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3" name="テキスト ボックス 71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4" name="テキスト ボックス 71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5" name="テキスト ボックス 71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126660</xdr:rowOff>
    </xdr:from>
    <xdr:to>
      <xdr:col>85</xdr:col>
      <xdr:colOff>177800</xdr:colOff>
      <xdr:row>99</xdr:row>
      <xdr:rowOff>56810</xdr:rowOff>
    </xdr:to>
    <xdr:sp macro="" textlink="">
      <xdr:nvSpPr>
        <xdr:cNvPr id="716" name="楕円 715"/>
        <xdr:cNvSpPr/>
      </xdr:nvSpPr>
      <xdr:spPr>
        <a:xfrm>
          <a:off x="16268700" y="16928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59773</xdr:rowOff>
    </xdr:from>
    <xdr:ext cx="534377" cy="259045"/>
    <xdr:sp macro="" textlink="">
      <xdr:nvSpPr>
        <xdr:cNvPr id="717" name="積立金該当値テキスト"/>
        <xdr:cNvSpPr txBox="1"/>
      </xdr:nvSpPr>
      <xdr:spPr>
        <a:xfrm>
          <a:off x="16370300" y="16861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149949</xdr:rowOff>
    </xdr:from>
    <xdr:to>
      <xdr:col>81</xdr:col>
      <xdr:colOff>101600</xdr:colOff>
      <xdr:row>97</xdr:row>
      <xdr:rowOff>80099</xdr:rowOff>
    </xdr:to>
    <xdr:sp macro="" textlink="">
      <xdr:nvSpPr>
        <xdr:cNvPr id="718" name="楕円 717"/>
        <xdr:cNvSpPr/>
      </xdr:nvSpPr>
      <xdr:spPr>
        <a:xfrm>
          <a:off x="15430500" y="16609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96626</xdr:rowOff>
    </xdr:from>
    <xdr:ext cx="599010" cy="259045"/>
    <xdr:sp macro="" textlink="">
      <xdr:nvSpPr>
        <xdr:cNvPr id="719" name="テキスト ボックス 718"/>
        <xdr:cNvSpPr txBox="1"/>
      </xdr:nvSpPr>
      <xdr:spPr>
        <a:xfrm>
          <a:off x="15181795" y="16384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86861</xdr:rowOff>
    </xdr:from>
    <xdr:to>
      <xdr:col>76</xdr:col>
      <xdr:colOff>165100</xdr:colOff>
      <xdr:row>98</xdr:row>
      <xdr:rowOff>17011</xdr:rowOff>
    </xdr:to>
    <xdr:sp macro="" textlink="">
      <xdr:nvSpPr>
        <xdr:cNvPr id="720" name="楕円 719"/>
        <xdr:cNvSpPr/>
      </xdr:nvSpPr>
      <xdr:spPr>
        <a:xfrm>
          <a:off x="14541500" y="16717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33538</xdr:rowOff>
    </xdr:from>
    <xdr:ext cx="599010" cy="259045"/>
    <xdr:sp macro="" textlink="">
      <xdr:nvSpPr>
        <xdr:cNvPr id="721" name="テキスト ボックス 720"/>
        <xdr:cNvSpPr txBox="1"/>
      </xdr:nvSpPr>
      <xdr:spPr>
        <a:xfrm>
          <a:off x="14292795" y="16492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47130</xdr:rowOff>
    </xdr:from>
    <xdr:to>
      <xdr:col>72</xdr:col>
      <xdr:colOff>38100</xdr:colOff>
      <xdr:row>98</xdr:row>
      <xdr:rowOff>148730</xdr:rowOff>
    </xdr:to>
    <xdr:sp macro="" textlink="">
      <xdr:nvSpPr>
        <xdr:cNvPr id="722" name="楕円 721"/>
        <xdr:cNvSpPr/>
      </xdr:nvSpPr>
      <xdr:spPr>
        <a:xfrm>
          <a:off x="13652500" y="16849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165257</xdr:rowOff>
    </xdr:from>
    <xdr:ext cx="534377" cy="259045"/>
    <xdr:sp macro="" textlink="">
      <xdr:nvSpPr>
        <xdr:cNvPr id="723" name="テキスト ボックス 722"/>
        <xdr:cNvSpPr txBox="1"/>
      </xdr:nvSpPr>
      <xdr:spPr>
        <a:xfrm>
          <a:off x="13436111" y="16624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92004</xdr:rowOff>
    </xdr:from>
    <xdr:to>
      <xdr:col>67</xdr:col>
      <xdr:colOff>101600</xdr:colOff>
      <xdr:row>99</xdr:row>
      <xdr:rowOff>22154</xdr:rowOff>
    </xdr:to>
    <xdr:sp macro="" textlink="">
      <xdr:nvSpPr>
        <xdr:cNvPr id="724" name="楕円 723"/>
        <xdr:cNvSpPr/>
      </xdr:nvSpPr>
      <xdr:spPr>
        <a:xfrm>
          <a:off x="12763500" y="16894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38681</xdr:rowOff>
    </xdr:from>
    <xdr:ext cx="534377" cy="259045"/>
    <xdr:sp macro="" textlink="">
      <xdr:nvSpPr>
        <xdr:cNvPr id="725" name="テキスト ボックス 724"/>
        <xdr:cNvSpPr txBox="1"/>
      </xdr:nvSpPr>
      <xdr:spPr>
        <a:xfrm>
          <a:off x="12547111" y="16669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6" name="正方形/長方形 72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7" name="正方形/長方形 72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8" name="正方形/長方形 72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9" name="正方形/長方形 72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0" name="正方形/長方形 72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1" name="正方形/長方形 73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2" name="正方形/長方形 73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3" name="正方形/長方形 73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4" name="テキスト ボックス 73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5" name="直線コネクタ 73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6" name="直線コネクタ 735"/>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7" name="テキスト ボックス 736"/>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8" name="直線コネクタ 737"/>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39" name="テキスト ボックス 738"/>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40" name="直線コネクタ 739"/>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41" name="テキスト ボックス 740"/>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2" name="直線コネクタ 741"/>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43" name="テキスト ボックス 742"/>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4" name="直線コネクタ 743"/>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45" name="テキスト ボックス 744"/>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6" name="直線コネクタ 745"/>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7" name="テキスト ボックス 746"/>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8" name="直線コネクタ 74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9" name="テキスト ボックス 74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38757</xdr:rowOff>
    </xdr:from>
    <xdr:to>
      <xdr:col>116</xdr:col>
      <xdr:colOff>62864</xdr:colOff>
      <xdr:row>39</xdr:row>
      <xdr:rowOff>98878</xdr:rowOff>
    </xdr:to>
    <xdr:cxnSp macro="">
      <xdr:nvCxnSpPr>
        <xdr:cNvPr id="751" name="直線コネクタ 750"/>
        <xdr:cNvCxnSpPr/>
      </xdr:nvCxnSpPr>
      <xdr:spPr>
        <a:xfrm flipV="1">
          <a:off x="22159595" y="5353707"/>
          <a:ext cx="1269" cy="1431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52"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3" name="直線コネクタ 752"/>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156884</xdr:rowOff>
    </xdr:from>
    <xdr:ext cx="534377" cy="259045"/>
    <xdr:sp macro="" textlink="">
      <xdr:nvSpPr>
        <xdr:cNvPr id="754" name="投資及び出資金最大値テキスト"/>
        <xdr:cNvSpPr txBox="1"/>
      </xdr:nvSpPr>
      <xdr:spPr>
        <a:xfrm>
          <a:off x="22212300" y="5128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38757</xdr:rowOff>
    </xdr:from>
    <xdr:to>
      <xdr:col>116</xdr:col>
      <xdr:colOff>152400</xdr:colOff>
      <xdr:row>31</xdr:row>
      <xdr:rowOff>38757</xdr:rowOff>
    </xdr:to>
    <xdr:cxnSp macro="">
      <xdr:nvCxnSpPr>
        <xdr:cNvPr id="755" name="直線コネクタ 754"/>
        <xdr:cNvCxnSpPr/>
      </xdr:nvCxnSpPr>
      <xdr:spPr>
        <a:xfrm>
          <a:off x="22072600" y="5353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6" name="直線コネクタ 755"/>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116806</xdr:rowOff>
    </xdr:from>
    <xdr:ext cx="469744" cy="259045"/>
    <xdr:sp macro="" textlink="">
      <xdr:nvSpPr>
        <xdr:cNvPr id="757" name="投資及び出資金平均値テキスト"/>
        <xdr:cNvSpPr txBox="1"/>
      </xdr:nvSpPr>
      <xdr:spPr>
        <a:xfrm>
          <a:off x="22212300" y="64604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93929</xdr:rowOff>
    </xdr:from>
    <xdr:to>
      <xdr:col>116</xdr:col>
      <xdr:colOff>114300</xdr:colOff>
      <xdr:row>39</xdr:row>
      <xdr:rowOff>24079</xdr:rowOff>
    </xdr:to>
    <xdr:sp macro="" textlink="">
      <xdr:nvSpPr>
        <xdr:cNvPr id="758" name="フローチャート: 判断 757"/>
        <xdr:cNvSpPr/>
      </xdr:nvSpPr>
      <xdr:spPr>
        <a:xfrm>
          <a:off x="22110700" y="6609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9" name="直線コネクタ 758"/>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101016</xdr:rowOff>
    </xdr:from>
    <xdr:to>
      <xdr:col>112</xdr:col>
      <xdr:colOff>38100</xdr:colOff>
      <xdr:row>39</xdr:row>
      <xdr:rowOff>31166</xdr:rowOff>
    </xdr:to>
    <xdr:sp macro="" textlink="">
      <xdr:nvSpPr>
        <xdr:cNvPr id="760" name="フローチャート: 判断 759"/>
        <xdr:cNvSpPr/>
      </xdr:nvSpPr>
      <xdr:spPr>
        <a:xfrm>
          <a:off x="21272500" y="6616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47693</xdr:rowOff>
    </xdr:from>
    <xdr:ext cx="469744" cy="259045"/>
    <xdr:sp macro="" textlink="">
      <xdr:nvSpPr>
        <xdr:cNvPr id="761" name="テキスト ボックス 760"/>
        <xdr:cNvSpPr txBox="1"/>
      </xdr:nvSpPr>
      <xdr:spPr>
        <a:xfrm>
          <a:off x="21088428" y="6391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62" name="直線コネクタ 761"/>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91708</xdr:rowOff>
    </xdr:from>
    <xdr:to>
      <xdr:col>107</xdr:col>
      <xdr:colOff>101600</xdr:colOff>
      <xdr:row>39</xdr:row>
      <xdr:rowOff>21858</xdr:rowOff>
    </xdr:to>
    <xdr:sp macro="" textlink="">
      <xdr:nvSpPr>
        <xdr:cNvPr id="763" name="フローチャート: 判断 762"/>
        <xdr:cNvSpPr/>
      </xdr:nvSpPr>
      <xdr:spPr>
        <a:xfrm>
          <a:off x="20383500" y="6606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38385</xdr:rowOff>
    </xdr:from>
    <xdr:ext cx="469744" cy="259045"/>
    <xdr:sp macro="" textlink="">
      <xdr:nvSpPr>
        <xdr:cNvPr id="764" name="テキスト ボックス 763"/>
        <xdr:cNvSpPr txBox="1"/>
      </xdr:nvSpPr>
      <xdr:spPr>
        <a:xfrm>
          <a:off x="20199428" y="6382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98356</xdr:rowOff>
    </xdr:from>
    <xdr:to>
      <xdr:col>102</xdr:col>
      <xdr:colOff>114300</xdr:colOff>
      <xdr:row>39</xdr:row>
      <xdr:rowOff>98878</xdr:rowOff>
    </xdr:to>
    <xdr:cxnSp macro="">
      <xdr:nvCxnSpPr>
        <xdr:cNvPr id="765" name="直線コネクタ 764"/>
        <xdr:cNvCxnSpPr/>
      </xdr:nvCxnSpPr>
      <xdr:spPr>
        <a:xfrm>
          <a:off x="18656300" y="6784906"/>
          <a:ext cx="889000" cy="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136743</xdr:rowOff>
    </xdr:from>
    <xdr:to>
      <xdr:col>102</xdr:col>
      <xdr:colOff>165100</xdr:colOff>
      <xdr:row>39</xdr:row>
      <xdr:rowOff>66893</xdr:rowOff>
    </xdr:to>
    <xdr:sp macro="" textlink="">
      <xdr:nvSpPr>
        <xdr:cNvPr id="766" name="フローチャート: 判断 765"/>
        <xdr:cNvSpPr/>
      </xdr:nvSpPr>
      <xdr:spPr>
        <a:xfrm>
          <a:off x="19494500" y="665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83420</xdr:rowOff>
    </xdr:from>
    <xdr:ext cx="469744" cy="259045"/>
    <xdr:sp macro="" textlink="">
      <xdr:nvSpPr>
        <xdr:cNvPr id="767" name="テキスト ボックス 766"/>
        <xdr:cNvSpPr txBox="1"/>
      </xdr:nvSpPr>
      <xdr:spPr>
        <a:xfrm>
          <a:off x="19310428" y="6427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142163</xdr:rowOff>
    </xdr:from>
    <xdr:to>
      <xdr:col>98</xdr:col>
      <xdr:colOff>38100</xdr:colOff>
      <xdr:row>39</xdr:row>
      <xdr:rowOff>72313</xdr:rowOff>
    </xdr:to>
    <xdr:sp macro="" textlink="">
      <xdr:nvSpPr>
        <xdr:cNvPr id="768" name="フローチャート: 判断 767"/>
        <xdr:cNvSpPr/>
      </xdr:nvSpPr>
      <xdr:spPr>
        <a:xfrm>
          <a:off x="18605500" y="6657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88841</xdr:rowOff>
    </xdr:from>
    <xdr:ext cx="469744" cy="259045"/>
    <xdr:sp macro="" textlink="">
      <xdr:nvSpPr>
        <xdr:cNvPr id="769" name="テキスト ボックス 768"/>
        <xdr:cNvSpPr txBox="1"/>
      </xdr:nvSpPr>
      <xdr:spPr>
        <a:xfrm>
          <a:off x="18421428" y="6432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0" name="テキスト ボックス 76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1" name="テキスト ボックス 77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2" name="テキスト ボックス 77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3" name="テキスト ボックス 77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4" name="テキスト ボックス 77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5" name="楕円 774"/>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76"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7" name="楕円 776"/>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8" name="テキスト ボックス 777"/>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9" name="楕円 778"/>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80" name="テキスト ボックス 779"/>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81" name="楕円 780"/>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82" name="テキスト ボックス 781"/>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47556</xdr:rowOff>
    </xdr:from>
    <xdr:to>
      <xdr:col>98</xdr:col>
      <xdr:colOff>38100</xdr:colOff>
      <xdr:row>39</xdr:row>
      <xdr:rowOff>149156</xdr:rowOff>
    </xdr:to>
    <xdr:sp macro="" textlink="">
      <xdr:nvSpPr>
        <xdr:cNvPr id="783" name="楕円 782"/>
        <xdr:cNvSpPr/>
      </xdr:nvSpPr>
      <xdr:spPr>
        <a:xfrm>
          <a:off x="18605500" y="6734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140283</xdr:rowOff>
    </xdr:from>
    <xdr:ext cx="313932" cy="259045"/>
    <xdr:sp macro="" textlink="">
      <xdr:nvSpPr>
        <xdr:cNvPr id="784" name="テキスト ボックス 783"/>
        <xdr:cNvSpPr txBox="1"/>
      </xdr:nvSpPr>
      <xdr:spPr>
        <a:xfrm>
          <a:off x="18499333" y="682683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5" name="正方形/長方形 78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6" name="正方形/長方形 78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7" name="正方形/長方形 78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8" name="正方形/長方形 78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9" name="正方形/長方形 78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0" name="正方形/長方形 78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1" name="正方形/長方形 79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2" name="正方形/長方形 79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3" name="テキスト ボックス 79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4" name="直線コネクタ 79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95" name="直線コネクタ 794"/>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96" name="テキスト ボックス 795"/>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97" name="直線コネクタ 796"/>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98" name="テキスト ボックス 797"/>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99" name="直線コネクタ 798"/>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800" name="テキスト ボックス 799"/>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801" name="直線コネクタ 800"/>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802" name="テキスト ボックス 801"/>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3" name="直線コネクタ 80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4" name="テキスト ボックス 80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96151</xdr:rowOff>
    </xdr:from>
    <xdr:to>
      <xdr:col>116</xdr:col>
      <xdr:colOff>62864</xdr:colOff>
      <xdr:row>58</xdr:row>
      <xdr:rowOff>139700</xdr:rowOff>
    </xdr:to>
    <xdr:cxnSp macro="">
      <xdr:nvCxnSpPr>
        <xdr:cNvPr id="806" name="直線コネクタ 805"/>
        <xdr:cNvCxnSpPr/>
      </xdr:nvCxnSpPr>
      <xdr:spPr>
        <a:xfrm flipV="1">
          <a:off x="22159595" y="8668651"/>
          <a:ext cx="1269" cy="14151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807"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08" name="直線コネクタ 807"/>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42828</xdr:rowOff>
    </xdr:from>
    <xdr:ext cx="534377" cy="259045"/>
    <xdr:sp macro="" textlink="">
      <xdr:nvSpPr>
        <xdr:cNvPr id="809" name="貸付金最大値テキスト"/>
        <xdr:cNvSpPr txBox="1"/>
      </xdr:nvSpPr>
      <xdr:spPr>
        <a:xfrm>
          <a:off x="22212300" y="8443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96151</xdr:rowOff>
    </xdr:from>
    <xdr:to>
      <xdr:col>116</xdr:col>
      <xdr:colOff>152400</xdr:colOff>
      <xdr:row>50</xdr:row>
      <xdr:rowOff>96151</xdr:rowOff>
    </xdr:to>
    <xdr:cxnSp macro="">
      <xdr:nvCxnSpPr>
        <xdr:cNvPr id="810" name="直線コネクタ 809"/>
        <xdr:cNvCxnSpPr/>
      </xdr:nvCxnSpPr>
      <xdr:spPr>
        <a:xfrm>
          <a:off x="22072600" y="8668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135882</xdr:rowOff>
    </xdr:from>
    <xdr:to>
      <xdr:col>116</xdr:col>
      <xdr:colOff>63500</xdr:colOff>
      <xdr:row>58</xdr:row>
      <xdr:rowOff>136911</xdr:rowOff>
    </xdr:to>
    <xdr:cxnSp macro="">
      <xdr:nvCxnSpPr>
        <xdr:cNvPr id="811" name="直線コネクタ 810"/>
        <xdr:cNvCxnSpPr/>
      </xdr:nvCxnSpPr>
      <xdr:spPr>
        <a:xfrm>
          <a:off x="21323300" y="10079982"/>
          <a:ext cx="838200" cy="1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147919</xdr:rowOff>
    </xdr:from>
    <xdr:ext cx="469744" cy="259045"/>
    <xdr:sp macro="" textlink="">
      <xdr:nvSpPr>
        <xdr:cNvPr id="812" name="貸付金平均値テキスト"/>
        <xdr:cNvSpPr txBox="1"/>
      </xdr:nvSpPr>
      <xdr:spPr>
        <a:xfrm>
          <a:off x="22212300" y="97491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125042</xdr:rowOff>
    </xdr:from>
    <xdr:to>
      <xdr:col>116</xdr:col>
      <xdr:colOff>114300</xdr:colOff>
      <xdr:row>58</xdr:row>
      <xdr:rowOff>55192</xdr:rowOff>
    </xdr:to>
    <xdr:sp macro="" textlink="">
      <xdr:nvSpPr>
        <xdr:cNvPr id="813" name="フローチャート: 判断 812"/>
        <xdr:cNvSpPr/>
      </xdr:nvSpPr>
      <xdr:spPr>
        <a:xfrm>
          <a:off x="22110700" y="9897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135311</xdr:rowOff>
    </xdr:from>
    <xdr:to>
      <xdr:col>111</xdr:col>
      <xdr:colOff>177800</xdr:colOff>
      <xdr:row>58</xdr:row>
      <xdr:rowOff>135882</xdr:rowOff>
    </xdr:to>
    <xdr:cxnSp macro="">
      <xdr:nvCxnSpPr>
        <xdr:cNvPr id="814" name="直線コネクタ 813"/>
        <xdr:cNvCxnSpPr/>
      </xdr:nvCxnSpPr>
      <xdr:spPr>
        <a:xfrm>
          <a:off x="20434300" y="10079411"/>
          <a:ext cx="889000" cy="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132083</xdr:rowOff>
    </xdr:from>
    <xdr:to>
      <xdr:col>112</xdr:col>
      <xdr:colOff>38100</xdr:colOff>
      <xdr:row>58</xdr:row>
      <xdr:rowOff>62233</xdr:rowOff>
    </xdr:to>
    <xdr:sp macro="" textlink="">
      <xdr:nvSpPr>
        <xdr:cNvPr id="815" name="フローチャート: 判断 814"/>
        <xdr:cNvSpPr/>
      </xdr:nvSpPr>
      <xdr:spPr>
        <a:xfrm>
          <a:off x="21272500" y="9904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78760</xdr:rowOff>
    </xdr:from>
    <xdr:ext cx="469744" cy="259045"/>
    <xdr:sp macro="" textlink="">
      <xdr:nvSpPr>
        <xdr:cNvPr id="816" name="テキスト ボックス 815"/>
        <xdr:cNvSpPr txBox="1"/>
      </xdr:nvSpPr>
      <xdr:spPr>
        <a:xfrm>
          <a:off x="21088428" y="9679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134579</xdr:rowOff>
    </xdr:from>
    <xdr:to>
      <xdr:col>107</xdr:col>
      <xdr:colOff>50800</xdr:colOff>
      <xdr:row>58</xdr:row>
      <xdr:rowOff>135311</xdr:rowOff>
    </xdr:to>
    <xdr:cxnSp macro="">
      <xdr:nvCxnSpPr>
        <xdr:cNvPr id="817" name="直線コネクタ 816"/>
        <xdr:cNvCxnSpPr/>
      </xdr:nvCxnSpPr>
      <xdr:spPr>
        <a:xfrm>
          <a:off x="19545300" y="10078679"/>
          <a:ext cx="889000" cy="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116606</xdr:rowOff>
    </xdr:from>
    <xdr:to>
      <xdr:col>107</xdr:col>
      <xdr:colOff>101600</xdr:colOff>
      <xdr:row>58</xdr:row>
      <xdr:rowOff>46756</xdr:rowOff>
    </xdr:to>
    <xdr:sp macro="" textlink="">
      <xdr:nvSpPr>
        <xdr:cNvPr id="818" name="フローチャート: 判断 817"/>
        <xdr:cNvSpPr/>
      </xdr:nvSpPr>
      <xdr:spPr>
        <a:xfrm>
          <a:off x="20383500" y="988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63283</xdr:rowOff>
    </xdr:from>
    <xdr:ext cx="469744" cy="259045"/>
    <xdr:sp macro="" textlink="">
      <xdr:nvSpPr>
        <xdr:cNvPr id="819" name="テキスト ボックス 818"/>
        <xdr:cNvSpPr txBox="1"/>
      </xdr:nvSpPr>
      <xdr:spPr>
        <a:xfrm>
          <a:off x="20199428" y="9664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133688</xdr:rowOff>
    </xdr:from>
    <xdr:to>
      <xdr:col>102</xdr:col>
      <xdr:colOff>114300</xdr:colOff>
      <xdr:row>58</xdr:row>
      <xdr:rowOff>134579</xdr:rowOff>
    </xdr:to>
    <xdr:cxnSp macro="">
      <xdr:nvCxnSpPr>
        <xdr:cNvPr id="820" name="直線コネクタ 819"/>
        <xdr:cNvCxnSpPr/>
      </xdr:nvCxnSpPr>
      <xdr:spPr>
        <a:xfrm>
          <a:off x="18656300" y="10077788"/>
          <a:ext cx="889000" cy="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135192</xdr:rowOff>
    </xdr:from>
    <xdr:to>
      <xdr:col>102</xdr:col>
      <xdr:colOff>165100</xdr:colOff>
      <xdr:row>58</xdr:row>
      <xdr:rowOff>65342</xdr:rowOff>
    </xdr:to>
    <xdr:sp macro="" textlink="">
      <xdr:nvSpPr>
        <xdr:cNvPr id="821" name="フローチャート: 判断 820"/>
        <xdr:cNvSpPr/>
      </xdr:nvSpPr>
      <xdr:spPr>
        <a:xfrm>
          <a:off x="19494500" y="9907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81869</xdr:rowOff>
    </xdr:from>
    <xdr:ext cx="469744" cy="259045"/>
    <xdr:sp macro="" textlink="">
      <xdr:nvSpPr>
        <xdr:cNvPr id="822" name="テキスト ボックス 821"/>
        <xdr:cNvSpPr txBox="1"/>
      </xdr:nvSpPr>
      <xdr:spPr>
        <a:xfrm>
          <a:off x="19310428" y="9683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132631</xdr:rowOff>
    </xdr:from>
    <xdr:to>
      <xdr:col>98</xdr:col>
      <xdr:colOff>38100</xdr:colOff>
      <xdr:row>58</xdr:row>
      <xdr:rowOff>62781</xdr:rowOff>
    </xdr:to>
    <xdr:sp macro="" textlink="">
      <xdr:nvSpPr>
        <xdr:cNvPr id="823" name="フローチャート: 判断 822"/>
        <xdr:cNvSpPr/>
      </xdr:nvSpPr>
      <xdr:spPr>
        <a:xfrm>
          <a:off x="18605500" y="9905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79308</xdr:rowOff>
    </xdr:from>
    <xdr:ext cx="469744" cy="259045"/>
    <xdr:sp macro="" textlink="">
      <xdr:nvSpPr>
        <xdr:cNvPr id="824" name="テキスト ボックス 823"/>
        <xdr:cNvSpPr txBox="1"/>
      </xdr:nvSpPr>
      <xdr:spPr>
        <a:xfrm>
          <a:off x="18421428" y="9680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5" name="テキスト ボックス 82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6" name="テキスト ボックス 82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7" name="テキスト ボックス 82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8" name="テキスト ボックス 82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9" name="テキスト ボックス 82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86111</xdr:rowOff>
    </xdr:from>
    <xdr:to>
      <xdr:col>116</xdr:col>
      <xdr:colOff>114300</xdr:colOff>
      <xdr:row>59</xdr:row>
      <xdr:rowOff>16261</xdr:rowOff>
    </xdr:to>
    <xdr:sp macro="" textlink="">
      <xdr:nvSpPr>
        <xdr:cNvPr id="830" name="楕円 829"/>
        <xdr:cNvSpPr/>
      </xdr:nvSpPr>
      <xdr:spPr>
        <a:xfrm>
          <a:off x="22110700" y="10030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1038</xdr:rowOff>
    </xdr:from>
    <xdr:ext cx="378565" cy="259045"/>
    <xdr:sp macro="" textlink="">
      <xdr:nvSpPr>
        <xdr:cNvPr id="831" name="貸付金該当値テキスト"/>
        <xdr:cNvSpPr txBox="1"/>
      </xdr:nvSpPr>
      <xdr:spPr>
        <a:xfrm>
          <a:off x="22212300" y="99451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85082</xdr:rowOff>
    </xdr:from>
    <xdr:to>
      <xdr:col>112</xdr:col>
      <xdr:colOff>38100</xdr:colOff>
      <xdr:row>59</xdr:row>
      <xdr:rowOff>15232</xdr:rowOff>
    </xdr:to>
    <xdr:sp macro="" textlink="">
      <xdr:nvSpPr>
        <xdr:cNvPr id="832" name="楕円 831"/>
        <xdr:cNvSpPr/>
      </xdr:nvSpPr>
      <xdr:spPr>
        <a:xfrm>
          <a:off x="21272500" y="10029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6359</xdr:rowOff>
    </xdr:from>
    <xdr:ext cx="378565" cy="259045"/>
    <xdr:sp macro="" textlink="">
      <xdr:nvSpPr>
        <xdr:cNvPr id="833" name="テキスト ボックス 832"/>
        <xdr:cNvSpPr txBox="1"/>
      </xdr:nvSpPr>
      <xdr:spPr>
        <a:xfrm>
          <a:off x="21134017" y="101219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84511</xdr:rowOff>
    </xdr:from>
    <xdr:to>
      <xdr:col>107</xdr:col>
      <xdr:colOff>101600</xdr:colOff>
      <xdr:row>59</xdr:row>
      <xdr:rowOff>14661</xdr:rowOff>
    </xdr:to>
    <xdr:sp macro="" textlink="">
      <xdr:nvSpPr>
        <xdr:cNvPr id="834" name="楕円 833"/>
        <xdr:cNvSpPr/>
      </xdr:nvSpPr>
      <xdr:spPr>
        <a:xfrm>
          <a:off x="20383500" y="10028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5788</xdr:rowOff>
    </xdr:from>
    <xdr:ext cx="378565" cy="259045"/>
    <xdr:sp macro="" textlink="">
      <xdr:nvSpPr>
        <xdr:cNvPr id="835" name="テキスト ボックス 834"/>
        <xdr:cNvSpPr txBox="1"/>
      </xdr:nvSpPr>
      <xdr:spPr>
        <a:xfrm>
          <a:off x="20245017" y="101213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83779</xdr:rowOff>
    </xdr:from>
    <xdr:to>
      <xdr:col>102</xdr:col>
      <xdr:colOff>165100</xdr:colOff>
      <xdr:row>59</xdr:row>
      <xdr:rowOff>13929</xdr:rowOff>
    </xdr:to>
    <xdr:sp macro="" textlink="">
      <xdr:nvSpPr>
        <xdr:cNvPr id="836" name="楕円 835"/>
        <xdr:cNvSpPr/>
      </xdr:nvSpPr>
      <xdr:spPr>
        <a:xfrm>
          <a:off x="19494500" y="10027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5056</xdr:rowOff>
    </xdr:from>
    <xdr:ext cx="378565" cy="259045"/>
    <xdr:sp macro="" textlink="">
      <xdr:nvSpPr>
        <xdr:cNvPr id="837" name="テキスト ボックス 836"/>
        <xdr:cNvSpPr txBox="1"/>
      </xdr:nvSpPr>
      <xdr:spPr>
        <a:xfrm>
          <a:off x="19356017" y="101206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82888</xdr:rowOff>
    </xdr:from>
    <xdr:to>
      <xdr:col>98</xdr:col>
      <xdr:colOff>38100</xdr:colOff>
      <xdr:row>59</xdr:row>
      <xdr:rowOff>13038</xdr:rowOff>
    </xdr:to>
    <xdr:sp macro="" textlink="">
      <xdr:nvSpPr>
        <xdr:cNvPr id="838" name="楕円 837"/>
        <xdr:cNvSpPr/>
      </xdr:nvSpPr>
      <xdr:spPr>
        <a:xfrm>
          <a:off x="18605500" y="10026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4165</xdr:rowOff>
    </xdr:from>
    <xdr:ext cx="378565" cy="259045"/>
    <xdr:sp macro="" textlink="">
      <xdr:nvSpPr>
        <xdr:cNvPr id="839" name="テキスト ボックス 838"/>
        <xdr:cNvSpPr txBox="1"/>
      </xdr:nvSpPr>
      <xdr:spPr>
        <a:xfrm>
          <a:off x="18467017" y="101197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40" name="正方形/長方形 83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41" name="正方形/長方形 84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42" name="正方形/長方形 84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43" name="正方形/長方形 84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44" name="正方形/長方形 84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5" name="正方形/長方形 84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6" name="正方形/長方形 84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7" name="正方形/長方形 84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8" name="テキスト ボックス 84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9" name="直線コネクタ 84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50" name="テキスト ボックス 849"/>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51" name="直線コネクタ 850"/>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52" name="テキスト ボックス 851"/>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53" name="直線コネクタ 852"/>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54" name="テキスト ボックス 853"/>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55" name="直線コネクタ 854"/>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56" name="テキスト ボックス 855"/>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57" name="直線コネクタ 856"/>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58" name="テキスト ボックス 857"/>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59" name="直線コネクタ 858"/>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60" name="テキスト ボックス 859"/>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61" name="直線コネクタ 860"/>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62" name="テキスト ボックス 861"/>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63" name="直線コネクタ 86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64" name="テキスト ボックス 863"/>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6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105557</xdr:rowOff>
    </xdr:from>
    <xdr:to>
      <xdr:col>116</xdr:col>
      <xdr:colOff>62864</xdr:colOff>
      <xdr:row>78</xdr:row>
      <xdr:rowOff>121281</xdr:rowOff>
    </xdr:to>
    <xdr:cxnSp macro="">
      <xdr:nvCxnSpPr>
        <xdr:cNvPr id="866" name="直線コネクタ 865"/>
        <xdr:cNvCxnSpPr/>
      </xdr:nvCxnSpPr>
      <xdr:spPr>
        <a:xfrm flipV="1">
          <a:off x="22159595" y="11935607"/>
          <a:ext cx="1269" cy="1558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125108</xdr:rowOff>
    </xdr:from>
    <xdr:ext cx="534377" cy="259045"/>
    <xdr:sp macro="" textlink="">
      <xdr:nvSpPr>
        <xdr:cNvPr id="867" name="繰出金最小値テキスト"/>
        <xdr:cNvSpPr txBox="1"/>
      </xdr:nvSpPr>
      <xdr:spPr>
        <a:xfrm>
          <a:off x="22212300" y="13498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121281</xdr:rowOff>
    </xdr:from>
    <xdr:to>
      <xdr:col>116</xdr:col>
      <xdr:colOff>152400</xdr:colOff>
      <xdr:row>78</xdr:row>
      <xdr:rowOff>121281</xdr:rowOff>
    </xdr:to>
    <xdr:cxnSp macro="">
      <xdr:nvCxnSpPr>
        <xdr:cNvPr id="868" name="直線コネクタ 867"/>
        <xdr:cNvCxnSpPr/>
      </xdr:nvCxnSpPr>
      <xdr:spPr>
        <a:xfrm>
          <a:off x="22072600" y="13494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52234</xdr:rowOff>
    </xdr:from>
    <xdr:ext cx="599010" cy="259045"/>
    <xdr:sp macro="" textlink="">
      <xdr:nvSpPr>
        <xdr:cNvPr id="869" name="繰出金最大値テキスト"/>
        <xdr:cNvSpPr txBox="1"/>
      </xdr:nvSpPr>
      <xdr:spPr>
        <a:xfrm>
          <a:off x="22212300" y="11710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105557</xdr:rowOff>
    </xdr:from>
    <xdr:to>
      <xdr:col>116</xdr:col>
      <xdr:colOff>152400</xdr:colOff>
      <xdr:row>69</xdr:row>
      <xdr:rowOff>105557</xdr:rowOff>
    </xdr:to>
    <xdr:cxnSp macro="">
      <xdr:nvCxnSpPr>
        <xdr:cNvPr id="870" name="直線コネクタ 869"/>
        <xdr:cNvCxnSpPr/>
      </xdr:nvCxnSpPr>
      <xdr:spPr>
        <a:xfrm>
          <a:off x="22072600" y="11935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61078</xdr:rowOff>
    </xdr:from>
    <xdr:to>
      <xdr:col>116</xdr:col>
      <xdr:colOff>63500</xdr:colOff>
      <xdr:row>76</xdr:row>
      <xdr:rowOff>73569</xdr:rowOff>
    </xdr:to>
    <xdr:cxnSp macro="">
      <xdr:nvCxnSpPr>
        <xdr:cNvPr id="871" name="直線コネクタ 870"/>
        <xdr:cNvCxnSpPr/>
      </xdr:nvCxnSpPr>
      <xdr:spPr>
        <a:xfrm flipV="1">
          <a:off x="21323300" y="13091278"/>
          <a:ext cx="838200" cy="12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1804</xdr:rowOff>
    </xdr:from>
    <xdr:ext cx="534377" cy="259045"/>
    <xdr:sp macro="" textlink="">
      <xdr:nvSpPr>
        <xdr:cNvPr id="872" name="繰出金平均値テキスト"/>
        <xdr:cNvSpPr txBox="1"/>
      </xdr:nvSpPr>
      <xdr:spPr>
        <a:xfrm>
          <a:off x="22212300" y="128605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150377</xdr:rowOff>
    </xdr:from>
    <xdr:to>
      <xdr:col>116</xdr:col>
      <xdr:colOff>114300</xdr:colOff>
      <xdr:row>76</xdr:row>
      <xdr:rowOff>80527</xdr:rowOff>
    </xdr:to>
    <xdr:sp macro="" textlink="">
      <xdr:nvSpPr>
        <xdr:cNvPr id="873" name="フローチャート: 判断 872"/>
        <xdr:cNvSpPr/>
      </xdr:nvSpPr>
      <xdr:spPr>
        <a:xfrm>
          <a:off x="22110700" y="13009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70042</xdr:rowOff>
    </xdr:from>
    <xdr:to>
      <xdr:col>111</xdr:col>
      <xdr:colOff>177800</xdr:colOff>
      <xdr:row>76</xdr:row>
      <xdr:rowOff>73569</xdr:rowOff>
    </xdr:to>
    <xdr:cxnSp macro="">
      <xdr:nvCxnSpPr>
        <xdr:cNvPr id="874" name="直線コネクタ 873"/>
        <xdr:cNvCxnSpPr/>
      </xdr:nvCxnSpPr>
      <xdr:spPr>
        <a:xfrm>
          <a:off x="20434300" y="13100242"/>
          <a:ext cx="889000" cy="3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158965</xdr:rowOff>
    </xdr:from>
    <xdr:to>
      <xdr:col>112</xdr:col>
      <xdr:colOff>38100</xdr:colOff>
      <xdr:row>76</xdr:row>
      <xdr:rowOff>89115</xdr:rowOff>
    </xdr:to>
    <xdr:sp macro="" textlink="">
      <xdr:nvSpPr>
        <xdr:cNvPr id="875" name="フローチャート: 判断 874"/>
        <xdr:cNvSpPr/>
      </xdr:nvSpPr>
      <xdr:spPr>
        <a:xfrm>
          <a:off x="21272500" y="13017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105643</xdr:rowOff>
    </xdr:from>
    <xdr:ext cx="534377" cy="259045"/>
    <xdr:sp macro="" textlink="">
      <xdr:nvSpPr>
        <xdr:cNvPr id="876" name="テキスト ボックス 875"/>
        <xdr:cNvSpPr txBox="1"/>
      </xdr:nvSpPr>
      <xdr:spPr>
        <a:xfrm>
          <a:off x="21056111" y="12792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70042</xdr:rowOff>
    </xdr:from>
    <xdr:to>
      <xdr:col>107</xdr:col>
      <xdr:colOff>50800</xdr:colOff>
      <xdr:row>76</xdr:row>
      <xdr:rowOff>97213</xdr:rowOff>
    </xdr:to>
    <xdr:cxnSp macro="">
      <xdr:nvCxnSpPr>
        <xdr:cNvPr id="877" name="直線コネクタ 876"/>
        <xdr:cNvCxnSpPr/>
      </xdr:nvCxnSpPr>
      <xdr:spPr>
        <a:xfrm flipV="1">
          <a:off x="19545300" y="13100242"/>
          <a:ext cx="889000" cy="27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18817</xdr:rowOff>
    </xdr:from>
    <xdr:to>
      <xdr:col>107</xdr:col>
      <xdr:colOff>101600</xdr:colOff>
      <xdr:row>76</xdr:row>
      <xdr:rowOff>120417</xdr:rowOff>
    </xdr:to>
    <xdr:sp macro="" textlink="">
      <xdr:nvSpPr>
        <xdr:cNvPr id="878" name="フローチャート: 判断 877"/>
        <xdr:cNvSpPr/>
      </xdr:nvSpPr>
      <xdr:spPr>
        <a:xfrm>
          <a:off x="20383500" y="13049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136944</xdr:rowOff>
    </xdr:from>
    <xdr:ext cx="534377" cy="259045"/>
    <xdr:sp macro="" textlink="">
      <xdr:nvSpPr>
        <xdr:cNvPr id="879" name="テキスト ボックス 878"/>
        <xdr:cNvSpPr txBox="1"/>
      </xdr:nvSpPr>
      <xdr:spPr>
        <a:xfrm>
          <a:off x="20167111" y="12824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110619</xdr:rowOff>
    </xdr:from>
    <xdr:to>
      <xdr:col>102</xdr:col>
      <xdr:colOff>114300</xdr:colOff>
      <xdr:row>76</xdr:row>
      <xdr:rowOff>97213</xdr:rowOff>
    </xdr:to>
    <xdr:cxnSp macro="">
      <xdr:nvCxnSpPr>
        <xdr:cNvPr id="880" name="直線コネクタ 879"/>
        <xdr:cNvCxnSpPr/>
      </xdr:nvCxnSpPr>
      <xdr:spPr>
        <a:xfrm>
          <a:off x="18656300" y="12969369"/>
          <a:ext cx="889000" cy="15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66073</xdr:rowOff>
    </xdr:from>
    <xdr:to>
      <xdr:col>102</xdr:col>
      <xdr:colOff>165100</xdr:colOff>
      <xdr:row>75</xdr:row>
      <xdr:rowOff>167673</xdr:rowOff>
    </xdr:to>
    <xdr:sp macro="" textlink="">
      <xdr:nvSpPr>
        <xdr:cNvPr id="881" name="フローチャート: 判断 880"/>
        <xdr:cNvSpPr/>
      </xdr:nvSpPr>
      <xdr:spPr>
        <a:xfrm>
          <a:off x="19494500" y="1292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12750</xdr:rowOff>
    </xdr:from>
    <xdr:ext cx="534377" cy="259045"/>
    <xdr:sp macro="" textlink="">
      <xdr:nvSpPr>
        <xdr:cNvPr id="882" name="テキスト ボックス 881"/>
        <xdr:cNvSpPr txBox="1"/>
      </xdr:nvSpPr>
      <xdr:spPr>
        <a:xfrm>
          <a:off x="19278111" y="12700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44715</xdr:rowOff>
    </xdr:from>
    <xdr:to>
      <xdr:col>98</xdr:col>
      <xdr:colOff>38100</xdr:colOff>
      <xdr:row>75</xdr:row>
      <xdr:rowOff>146315</xdr:rowOff>
    </xdr:to>
    <xdr:sp macro="" textlink="">
      <xdr:nvSpPr>
        <xdr:cNvPr id="883" name="フローチャート: 判断 882"/>
        <xdr:cNvSpPr/>
      </xdr:nvSpPr>
      <xdr:spPr>
        <a:xfrm>
          <a:off x="18605500" y="1290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162842</xdr:rowOff>
    </xdr:from>
    <xdr:ext cx="534377" cy="259045"/>
    <xdr:sp macro="" textlink="">
      <xdr:nvSpPr>
        <xdr:cNvPr id="884" name="テキスト ボックス 883"/>
        <xdr:cNvSpPr txBox="1"/>
      </xdr:nvSpPr>
      <xdr:spPr>
        <a:xfrm>
          <a:off x="18389111" y="12678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85" name="テキスト ボックス 88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86" name="テキスト ボックス 88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7" name="テキスト ボックス 88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8" name="テキスト ボックス 88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9" name="テキスト ボックス 88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10278</xdr:rowOff>
    </xdr:from>
    <xdr:to>
      <xdr:col>116</xdr:col>
      <xdr:colOff>114300</xdr:colOff>
      <xdr:row>76</xdr:row>
      <xdr:rowOff>111878</xdr:rowOff>
    </xdr:to>
    <xdr:sp macro="" textlink="">
      <xdr:nvSpPr>
        <xdr:cNvPr id="890" name="楕円 889"/>
        <xdr:cNvSpPr/>
      </xdr:nvSpPr>
      <xdr:spPr>
        <a:xfrm>
          <a:off x="22110700" y="13040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160155</xdr:rowOff>
    </xdr:from>
    <xdr:ext cx="534377" cy="259045"/>
    <xdr:sp macro="" textlink="">
      <xdr:nvSpPr>
        <xdr:cNvPr id="891" name="繰出金該当値テキスト"/>
        <xdr:cNvSpPr txBox="1"/>
      </xdr:nvSpPr>
      <xdr:spPr>
        <a:xfrm>
          <a:off x="22212300" y="13018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22769</xdr:rowOff>
    </xdr:from>
    <xdr:to>
      <xdr:col>112</xdr:col>
      <xdr:colOff>38100</xdr:colOff>
      <xdr:row>76</xdr:row>
      <xdr:rowOff>124369</xdr:rowOff>
    </xdr:to>
    <xdr:sp macro="" textlink="">
      <xdr:nvSpPr>
        <xdr:cNvPr id="892" name="楕円 891"/>
        <xdr:cNvSpPr/>
      </xdr:nvSpPr>
      <xdr:spPr>
        <a:xfrm>
          <a:off x="21272500" y="13052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115496</xdr:rowOff>
    </xdr:from>
    <xdr:ext cx="534377" cy="259045"/>
    <xdr:sp macro="" textlink="">
      <xdr:nvSpPr>
        <xdr:cNvPr id="893" name="テキスト ボックス 892"/>
        <xdr:cNvSpPr txBox="1"/>
      </xdr:nvSpPr>
      <xdr:spPr>
        <a:xfrm>
          <a:off x="21056111" y="13145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19242</xdr:rowOff>
    </xdr:from>
    <xdr:to>
      <xdr:col>107</xdr:col>
      <xdr:colOff>101600</xdr:colOff>
      <xdr:row>76</xdr:row>
      <xdr:rowOff>120842</xdr:rowOff>
    </xdr:to>
    <xdr:sp macro="" textlink="">
      <xdr:nvSpPr>
        <xdr:cNvPr id="894" name="楕円 893"/>
        <xdr:cNvSpPr/>
      </xdr:nvSpPr>
      <xdr:spPr>
        <a:xfrm>
          <a:off x="20383500" y="13049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111969</xdr:rowOff>
    </xdr:from>
    <xdr:ext cx="534377" cy="259045"/>
    <xdr:sp macro="" textlink="">
      <xdr:nvSpPr>
        <xdr:cNvPr id="895" name="テキスト ボックス 894"/>
        <xdr:cNvSpPr txBox="1"/>
      </xdr:nvSpPr>
      <xdr:spPr>
        <a:xfrm>
          <a:off x="20167111" y="13142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46413</xdr:rowOff>
    </xdr:from>
    <xdr:to>
      <xdr:col>102</xdr:col>
      <xdr:colOff>165100</xdr:colOff>
      <xdr:row>76</xdr:row>
      <xdr:rowOff>148013</xdr:rowOff>
    </xdr:to>
    <xdr:sp macro="" textlink="">
      <xdr:nvSpPr>
        <xdr:cNvPr id="896" name="楕円 895"/>
        <xdr:cNvSpPr/>
      </xdr:nvSpPr>
      <xdr:spPr>
        <a:xfrm>
          <a:off x="19494500" y="13076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139140</xdr:rowOff>
    </xdr:from>
    <xdr:ext cx="534377" cy="259045"/>
    <xdr:sp macro="" textlink="">
      <xdr:nvSpPr>
        <xdr:cNvPr id="897" name="テキスト ボックス 896"/>
        <xdr:cNvSpPr txBox="1"/>
      </xdr:nvSpPr>
      <xdr:spPr>
        <a:xfrm>
          <a:off x="19278111" y="13169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59819</xdr:rowOff>
    </xdr:from>
    <xdr:to>
      <xdr:col>98</xdr:col>
      <xdr:colOff>38100</xdr:colOff>
      <xdr:row>75</xdr:row>
      <xdr:rowOff>161420</xdr:rowOff>
    </xdr:to>
    <xdr:sp macro="" textlink="">
      <xdr:nvSpPr>
        <xdr:cNvPr id="898" name="楕円 897"/>
        <xdr:cNvSpPr/>
      </xdr:nvSpPr>
      <xdr:spPr>
        <a:xfrm>
          <a:off x="18605500" y="1291856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152545</xdr:rowOff>
    </xdr:from>
    <xdr:ext cx="534377" cy="259045"/>
    <xdr:sp macro="" textlink="">
      <xdr:nvSpPr>
        <xdr:cNvPr id="899" name="テキスト ボックス 898"/>
        <xdr:cNvSpPr txBox="1"/>
      </xdr:nvSpPr>
      <xdr:spPr>
        <a:xfrm>
          <a:off x="18389111" y="13011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900" name="正方形/長方形 89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901" name="正方形/長方形 90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902" name="正方形/長方形 90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903" name="正方形/長方形 90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904" name="正方形/長方形 90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905" name="正方形/長方形 90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906" name="正方形/長方形 90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7" name="正方形/長方形 90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8" name="テキスト ボックス 90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9" name="直線コネクタ 90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98879</xdr:rowOff>
    </xdr:from>
    <xdr:to>
      <xdr:col>120</xdr:col>
      <xdr:colOff>114300</xdr:colOff>
      <xdr:row>99</xdr:row>
      <xdr:rowOff>98879</xdr:rowOff>
    </xdr:to>
    <xdr:cxnSp macro="">
      <xdr:nvCxnSpPr>
        <xdr:cNvPr id="910" name="直線コネクタ 909"/>
        <xdr:cNvCxnSpPr/>
      </xdr:nvCxnSpPr>
      <xdr:spPr>
        <a:xfrm>
          <a:off x="18288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128106</xdr:rowOff>
    </xdr:from>
    <xdr:ext cx="248786" cy="259045"/>
    <xdr:sp macro="" textlink="">
      <xdr:nvSpPr>
        <xdr:cNvPr id="911" name="テキスト ボックス 910"/>
        <xdr:cNvSpPr txBox="1"/>
      </xdr:nvSpPr>
      <xdr:spPr>
        <a:xfrm>
          <a:off x="18039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115207</xdr:rowOff>
    </xdr:from>
    <xdr:to>
      <xdr:col>120</xdr:col>
      <xdr:colOff>114300</xdr:colOff>
      <xdr:row>97</xdr:row>
      <xdr:rowOff>115207</xdr:rowOff>
    </xdr:to>
    <xdr:cxnSp macro="">
      <xdr:nvCxnSpPr>
        <xdr:cNvPr id="912" name="直線コネクタ 911"/>
        <xdr:cNvCxnSpPr/>
      </xdr:nvCxnSpPr>
      <xdr:spPr>
        <a:xfrm>
          <a:off x="18288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144434</xdr:rowOff>
    </xdr:from>
    <xdr:ext cx="467179" cy="259045"/>
    <xdr:sp macro="" textlink="">
      <xdr:nvSpPr>
        <xdr:cNvPr id="913" name="テキスト ボックス 912"/>
        <xdr:cNvSpPr txBox="1"/>
      </xdr:nvSpPr>
      <xdr:spPr>
        <a:xfrm>
          <a:off x="17820821" y="16603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95</xdr:row>
      <xdr:rowOff>131536</xdr:rowOff>
    </xdr:from>
    <xdr:to>
      <xdr:col>120</xdr:col>
      <xdr:colOff>114300</xdr:colOff>
      <xdr:row>95</xdr:row>
      <xdr:rowOff>131536</xdr:rowOff>
    </xdr:to>
    <xdr:cxnSp macro="">
      <xdr:nvCxnSpPr>
        <xdr:cNvPr id="914" name="直線コネクタ 913"/>
        <xdr:cNvCxnSpPr/>
      </xdr:nvCxnSpPr>
      <xdr:spPr>
        <a:xfrm>
          <a:off x="18288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94</xdr:row>
      <xdr:rowOff>160763</xdr:rowOff>
    </xdr:from>
    <xdr:ext cx="467179" cy="259045"/>
    <xdr:sp macro="" textlink="">
      <xdr:nvSpPr>
        <xdr:cNvPr id="915" name="テキスト ボックス 914"/>
        <xdr:cNvSpPr txBox="1"/>
      </xdr:nvSpPr>
      <xdr:spPr>
        <a:xfrm>
          <a:off x="17820821" y="16277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147864</xdr:rowOff>
    </xdr:from>
    <xdr:to>
      <xdr:col>120</xdr:col>
      <xdr:colOff>114300</xdr:colOff>
      <xdr:row>93</xdr:row>
      <xdr:rowOff>147864</xdr:rowOff>
    </xdr:to>
    <xdr:cxnSp macro="">
      <xdr:nvCxnSpPr>
        <xdr:cNvPr id="916" name="直線コネクタ 915"/>
        <xdr:cNvCxnSpPr/>
      </xdr:nvCxnSpPr>
      <xdr:spPr>
        <a:xfrm>
          <a:off x="18288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5641</xdr:rowOff>
    </xdr:from>
    <xdr:ext cx="467179" cy="259045"/>
    <xdr:sp macro="" textlink="">
      <xdr:nvSpPr>
        <xdr:cNvPr id="917" name="テキスト ボックス 916"/>
        <xdr:cNvSpPr txBox="1"/>
      </xdr:nvSpPr>
      <xdr:spPr>
        <a:xfrm>
          <a:off x="17820821" y="15950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164193</xdr:rowOff>
    </xdr:from>
    <xdr:to>
      <xdr:col>120</xdr:col>
      <xdr:colOff>114300</xdr:colOff>
      <xdr:row>91</xdr:row>
      <xdr:rowOff>164193</xdr:rowOff>
    </xdr:to>
    <xdr:cxnSp macro="">
      <xdr:nvCxnSpPr>
        <xdr:cNvPr id="918" name="直線コネクタ 917"/>
        <xdr:cNvCxnSpPr/>
      </xdr:nvCxnSpPr>
      <xdr:spPr>
        <a:xfrm>
          <a:off x="18288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21970</xdr:rowOff>
    </xdr:from>
    <xdr:ext cx="467179" cy="259045"/>
    <xdr:sp macro="" textlink="">
      <xdr:nvSpPr>
        <xdr:cNvPr id="919" name="テキスト ボックス 918"/>
        <xdr:cNvSpPr txBox="1"/>
      </xdr:nvSpPr>
      <xdr:spPr>
        <a:xfrm>
          <a:off x="17820821" y="1562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9071</xdr:rowOff>
    </xdr:from>
    <xdr:to>
      <xdr:col>120</xdr:col>
      <xdr:colOff>114300</xdr:colOff>
      <xdr:row>90</xdr:row>
      <xdr:rowOff>9071</xdr:rowOff>
    </xdr:to>
    <xdr:cxnSp macro="">
      <xdr:nvCxnSpPr>
        <xdr:cNvPr id="920" name="直線コネクタ 919"/>
        <xdr:cNvCxnSpPr/>
      </xdr:nvCxnSpPr>
      <xdr:spPr>
        <a:xfrm>
          <a:off x="18288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38298</xdr:rowOff>
    </xdr:from>
    <xdr:ext cx="531299" cy="259045"/>
    <xdr:sp macro="" textlink="">
      <xdr:nvSpPr>
        <xdr:cNvPr id="921" name="テキスト ボックス 920"/>
        <xdr:cNvSpPr txBox="1"/>
      </xdr:nvSpPr>
      <xdr:spPr>
        <a:xfrm>
          <a:off x="17756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22" name="直線コネクタ 92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23" name="テキスト ボックス 922"/>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2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88429</xdr:rowOff>
    </xdr:from>
    <xdr:to>
      <xdr:col>116</xdr:col>
      <xdr:colOff>62864</xdr:colOff>
      <xdr:row>99</xdr:row>
      <xdr:rowOff>98879</xdr:rowOff>
    </xdr:to>
    <xdr:cxnSp macro="">
      <xdr:nvCxnSpPr>
        <xdr:cNvPr id="925" name="直線コネクタ 924"/>
        <xdr:cNvCxnSpPr/>
      </xdr:nvCxnSpPr>
      <xdr:spPr>
        <a:xfrm flipV="1">
          <a:off x="22159595" y="15518929"/>
          <a:ext cx="1269" cy="155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145832</xdr:rowOff>
    </xdr:from>
    <xdr:ext cx="249299" cy="259045"/>
    <xdr:sp macro="" textlink="">
      <xdr:nvSpPr>
        <xdr:cNvPr id="926" name="前年度繰上充用金最小値テキスト"/>
        <xdr:cNvSpPr txBox="1"/>
      </xdr:nvSpPr>
      <xdr:spPr>
        <a:xfrm>
          <a:off x="22212300" y="171193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98879</xdr:rowOff>
    </xdr:from>
    <xdr:to>
      <xdr:col>116</xdr:col>
      <xdr:colOff>152400</xdr:colOff>
      <xdr:row>99</xdr:row>
      <xdr:rowOff>98879</xdr:rowOff>
    </xdr:to>
    <xdr:cxnSp macro="">
      <xdr:nvCxnSpPr>
        <xdr:cNvPr id="927" name="直線コネクタ 926"/>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35106</xdr:rowOff>
    </xdr:from>
    <xdr:ext cx="469744" cy="259045"/>
    <xdr:sp macro="" textlink="">
      <xdr:nvSpPr>
        <xdr:cNvPr id="928" name="前年度繰上充用金最大値テキスト"/>
        <xdr:cNvSpPr txBox="1"/>
      </xdr:nvSpPr>
      <xdr:spPr>
        <a:xfrm>
          <a:off x="22212300" y="15294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88429</xdr:rowOff>
    </xdr:from>
    <xdr:to>
      <xdr:col>116</xdr:col>
      <xdr:colOff>152400</xdr:colOff>
      <xdr:row>90</xdr:row>
      <xdr:rowOff>88429</xdr:rowOff>
    </xdr:to>
    <xdr:cxnSp macro="">
      <xdr:nvCxnSpPr>
        <xdr:cNvPr id="929" name="直線コネクタ 928"/>
        <xdr:cNvCxnSpPr/>
      </xdr:nvCxnSpPr>
      <xdr:spPr>
        <a:xfrm>
          <a:off x="22072600" y="15518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98879</xdr:rowOff>
    </xdr:from>
    <xdr:to>
      <xdr:col>116</xdr:col>
      <xdr:colOff>63500</xdr:colOff>
      <xdr:row>99</xdr:row>
      <xdr:rowOff>98879</xdr:rowOff>
    </xdr:to>
    <xdr:cxnSp macro="">
      <xdr:nvCxnSpPr>
        <xdr:cNvPr id="930" name="直線コネクタ 929"/>
        <xdr:cNvCxnSpPr/>
      </xdr:nvCxnSpPr>
      <xdr:spPr>
        <a:xfrm>
          <a:off x="21323300" y="17072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63281</xdr:rowOff>
    </xdr:from>
    <xdr:ext cx="313932" cy="259045"/>
    <xdr:sp macro="" textlink="">
      <xdr:nvSpPr>
        <xdr:cNvPr id="931" name="前年度繰上充用金平均値テキスト"/>
        <xdr:cNvSpPr txBox="1"/>
      </xdr:nvSpPr>
      <xdr:spPr>
        <a:xfrm>
          <a:off x="22212300" y="1686538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99</xdr:row>
      <xdr:rowOff>40404</xdr:rowOff>
    </xdr:from>
    <xdr:to>
      <xdr:col>116</xdr:col>
      <xdr:colOff>114300</xdr:colOff>
      <xdr:row>99</xdr:row>
      <xdr:rowOff>142004</xdr:rowOff>
    </xdr:to>
    <xdr:sp macro="" textlink="">
      <xdr:nvSpPr>
        <xdr:cNvPr id="932" name="フローチャート: 判断 931"/>
        <xdr:cNvSpPr/>
      </xdr:nvSpPr>
      <xdr:spPr>
        <a:xfrm>
          <a:off x="22110700" y="17013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98879</xdr:rowOff>
    </xdr:from>
    <xdr:to>
      <xdr:col>111</xdr:col>
      <xdr:colOff>177800</xdr:colOff>
      <xdr:row>99</xdr:row>
      <xdr:rowOff>98879</xdr:rowOff>
    </xdr:to>
    <xdr:cxnSp macro="">
      <xdr:nvCxnSpPr>
        <xdr:cNvPr id="933" name="直線コネクタ 932"/>
        <xdr:cNvCxnSpPr/>
      </xdr:nvCxnSpPr>
      <xdr:spPr>
        <a:xfrm>
          <a:off x="20434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99</xdr:row>
      <xdr:rowOff>39914</xdr:rowOff>
    </xdr:from>
    <xdr:to>
      <xdr:col>112</xdr:col>
      <xdr:colOff>38100</xdr:colOff>
      <xdr:row>99</xdr:row>
      <xdr:rowOff>141514</xdr:rowOff>
    </xdr:to>
    <xdr:sp macro="" textlink="">
      <xdr:nvSpPr>
        <xdr:cNvPr id="934" name="フローチャート: 判断 933"/>
        <xdr:cNvSpPr/>
      </xdr:nvSpPr>
      <xdr:spPr>
        <a:xfrm>
          <a:off x="21272500" y="17013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158041</xdr:rowOff>
    </xdr:from>
    <xdr:ext cx="313932" cy="259045"/>
    <xdr:sp macro="" textlink="">
      <xdr:nvSpPr>
        <xdr:cNvPr id="935" name="テキスト ボックス 934"/>
        <xdr:cNvSpPr txBox="1"/>
      </xdr:nvSpPr>
      <xdr:spPr>
        <a:xfrm>
          <a:off x="21166333" y="1678869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98879</xdr:rowOff>
    </xdr:from>
    <xdr:to>
      <xdr:col>107</xdr:col>
      <xdr:colOff>50800</xdr:colOff>
      <xdr:row>99</xdr:row>
      <xdr:rowOff>98879</xdr:rowOff>
    </xdr:to>
    <xdr:cxnSp macro="">
      <xdr:nvCxnSpPr>
        <xdr:cNvPr id="936" name="直線コネクタ 935"/>
        <xdr:cNvCxnSpPr/>
      </xdr:nvCxnSpPr>
      <xdr:spPr>
        <a:xfrm>
          <a:off x="19545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99</xdr:row>
      <xdr:rowOff>39261</xdr:rowOff>
    </xdr:from>
    <xdr:to>
      <xdr:col>107</xdr:col>
      <xdr:colOff>101600</xdr:colOff>
      <xdr:row>99</xdr:row>
      <xdr:rowOff>140861</xdr:rowOff>
    </xdr:to>
    <xdr:sp macro="" textlink="">
      <xdr:nvSpPr>
        <xdr:cNvPr id="937" name="フローチャート: 判断 936"/>
        <xdr:cNvSpPr/>
      </xdr:nvSpPr>
      <xdr:spPr>
        <a:xfrm>
          <a:off x="20383500" y="17012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157388</xdr:rowOff>
    </xdr:from>
    <xdr:ext cx="313932" cy="259045"/>
    <xdr:sp macro="" textlink="">
      <xdr:nvSpPr>
        <xdr:cNvPr id="938" name="テキスト ボックス 937"/>
        <xdr:cNvSpPr txBox="1"/>
      </xdr:nvSpPr>
      <xdr:spPr>
        <a:xfrm>
          <a:off x="20277333" y="167880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98879</xdr:rowOff>
    </xdr:from>
    <xdr:to>
      <xdr:col>102</xdr:col>
      <xdr:colOff>114300</xdr:colOff>
      <xdr:row>99</xdr:row>
      <xdr:rowOff>98879</xdr:rowOff>
    </xdr:to>
    <xdr:cxnSp macro="">
      <xdr:nvCxnSpPr>
        <xdr:cNvPr id="939" name="直線コネクタ 938"/>
        <xdr:cNvCxnSpPr/>
      </xdr:nvCxnSpPr>
      <xdr:spPr>
        <a:xfrm>
          <a:off x="18656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99</xdr:row>
      <xdr:rowOff>37629</xdr:rowOff>
    </xdr:from>
    <xdr:to>
      <xdr:col>102</xdr:col>
      <xdr:colOff>165100</xdr:colOff>
      <xdr:row>99</xdr:row>
      <xdr:rowOff>139229</xdr:rowOff>
    </xdr:to>
    <xdr:sp macro="" textlink="">
      <xdr:nvSpPr>
        <xdr:cNvPr id="940" name="フローチャート: 判断 939"/>
        <xdr:cNvSpPr/>
      </xdr:nvSpPr>
      <xdr:spPr>
        <a:xfrm>
          <a:off x="19494500" y="17011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155756</xdr:rowOff>
    </xdr:from>
    <xdr:ext cx="313932" cy="259045"/>
    <xdr:sp macro="" textlink="">
      <xdr:nvSpPr>
        <xdr:cNvPr id="941" name="テキスト ボックス 940"/>
        <xdr:cNvSpPr txBox="1"/>
      </xdr:nvSpPr>
      <xdr:spPr>
        <a:xfrm>
          <a:off x="19388333" y="1678640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99</xdr:row>
      <xdr:rowOff>37302</xdr:rowOff>
    </xdr:from>
    <xdr:to>
      <xdr:col>98</xdr:col>
      <xdr:colOff>38100</xdr:colOff>
      <xdr:row>99</xdr:row>
      <xdr:rowOff>138902</xdr:rowOff>
    </xdr:to>
    <xdr:sp macro="" textlink="">
      <xdr:nvSpPr>
        <xdr:cNvPr id="942" name="フローチャート: 判断 941"/>
        <xdr:cNvSpPr/>
      </xdr:nvSpPr>
      <xdr:spPr>
        <a:xfrm>
          <a:off x="18605500" y="17010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155429</xdr:rowOff>
    </xdr:from>
    <xdr:ext cx="313932" cy="259045"/>
    <xdr:sp macro="" textlink="">
      <xdr:nvSpPr>
        <xdr:cNvPr id="943" name="テキスト ボックス 942"/>
        <xdr:cNvSpPr txBox="1"/>
      </xdr:nvSpPr>
      <xdr:spPr>
        <a:xfrm>
          <a:off x="18499333" y="16786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44" name="テキスト ボックス 94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45" name="テキスト ボックス 94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46" name="テキスト ボックス 94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47" name="テキスト ボックス 94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48" name="テキスト ボックス 94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99</xdr:row>
      <xdr:rowOff>48079</xdr:rowOff>
    </xdr:from>
    <xdr:to>
      <xdr:col>116</xdr:col>
      <xdr:colOff>114300</xdr:colOff>
      <xdr:row>99</xdr:row>
      <xdr:rowOff>149679</xdr:rowOff>
    </xdr:to>
    <xdr:sp macro="" textlink="">
      <xdr:nvSpPr>
        <xdr:cNvPr id="949" name="楕円 948"/>
        <xdr:cNvSpPr/>
      </xdr:nvSpPr>
      <xdr:spPr>
        <a:xfrm>
          <a:off x="221107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99</xdr:row>
      <xdr:rowOff>18832</xdr:rowOff>
    </xdr:from>
    <xdr:ext cx="249299" cy="259045"/>
    <xdr:sp macro="" textlink="">
      <xdr:nvSpPr>
        <xdr:cNvPr id="950" name="前年度繰上充用金該当値テキスト"/>
        <xdr:cNvSpPr txBox="1"/>
      </xdr:nvSpPr>
      <xdr:spPr>
        <a:xfrm>
          <a:off x="22212300" y="169923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99</xdr:row>
      <xdr:rowOff>48079</xdr:rowOff>
    </xdr:from>
    <xdr:to>
      <xdr:col>112</xdr:col>
      <xdr:colOff>38100</xdr:colOff>
      <xdr:row>99</xdr:row>
      <xdr:rowOff>149679</xdr:rowOff>
    </xdr:to>
    <xdr:sp macro="" textlink="">
      <xdr:nvSpPr>
        <xdr:cNvPr id="951" name="楕円 950"/>
        <xdr:cNvSpPr/>
      </xdr:nvSpPr>
      <xdr:spPr>
        <a:xfrm>
          <a:off x="21272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140806</xdr:rowOff>
    </xdr:from>
    <xdr:ext cx="249299" cy="259045"/>
    <xdr:sp macro="" textlink="">
      <xdr:nvSpPr>
        <xdr:cNvPr id="952" name="テキスト ボックス 951"/>
        <xdr:cNvSpPr txBox="1"/>
      </xdr:nvSpPr>
      <xdr:spPr>
        <a:xfrm>
          <a:off x="2119865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99</xdr:row>
      <xdr:rowOff>48079</xdr:rowOff>
    </xdr:from>
    <xdr:to>
      <xdr:col>107</xdr:col>
      <xdr:colOff>101600</xdr:colOff>
      <xdr:row>99</xdr:row>
      <xdr:rowOff>149679</xdr:rowOff>
    </xdr:to>
    <xdr:sp macro="" textlink="">
      <xdr:nvSpPr>
        <xdr:cNvPr id="953" name="楕円 952"/>
        <xdr:cNvSpPr/>
      </xdr:nvSpPr>
      <xdr:spPr>
        <a:xfrm>
          <a:off x="20383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140806</xdr:rowOff>
    </xdr:from>
    <xdr:ext cx="249299" cy="259045"/>
    <xdr:sp macro="" textlink="">
      <xdr:nvSpPr>
        <xdr:cNvPr id="954" name="テキスト ボックス 953"/>
        <xdr:cNvSpPr txBox="1"/>
      </xdr:nvSpPr>
      <xdr:spPr>
        <a:xfrm>
          <a:off x="2030965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99</xdr:row>
      <xdr:rowOff>48079</xdr:rowOff>
    </xdr:from>
    <xdr:to>
      <xdr:col>102</xdr:col>
      <xdr:colOff>165100</xdr:colOff>
      <xdr:row>99</xdr:row>
      <xdr:rowOff>149679</xdr:rowOff>
    </xdr:to>
    <xdr:sp macro="" textlink="">
      <xdr:nvSpPr>
        <xdr:cNvPr id="955" name="楕円 954"/>
        <xdr:cNvSpPr/>
      </xdr:nvSpPr>
      <xdr:spPr>
        <a:xfrm>
          <a:off x="19494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140806</xdr:rowOff>
    </xdr:from>
    <xdr:ext cx="249299" cy="259045"/>
    <xdr:sp macro="" textlink="">
      <xdr:nvSpPr>
        <xdr:cNvPr id="956" name="テキスト ボックス 955"/>
        <xdr:cNvSpPr txBox="1"/>
      </xdr:nvSpPr>
      <xdr:spPr>
        <a:xfrm>
          <a:off x="1942065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99</xdr:row>
      <xdr:rowOff>48079</xdr:rowOff>
    </xdr:from>
    <xdr:to>
      <xdr:col>98</xdr:col>
      <xdr:colOff>38100</xdr:colOff>
      <xdr:row>99</xdr:row>
      <xdr:rowOff>149679</xdr:rowOff>
    </xdr:to>
    <xdr:sp macro="" textlink="">
      <xdr:nvSpPr>
        <xdr:cNvPr id="957" name="楕円 956"/>
        <xdr:cNvSpPr/>
      </xdr:nvSpPr>
      <xdr:spPr>
        <a:xfrm>
          <a:off x="18605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140806</xdr:rowOff>
    </xdr:from>
    <xdr:ext cx="249299" cy="259045"/>
    <xdr:sp macro="" textlink="">
      <xdr:nvSpPr>
        <xdr:cNvPr id="958" name="テキスト ボックス 957"/>
        <xdr:cNvSpPr txBox="1"/>
      </xdr:nvSpPr>
      <xdr:spPr>
        <a:xfrm>
          <a:off x="1853165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59" name="正方形/長方形 95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60" name="正方形/長方形 95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61" name="テキスト ボックス 96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物件費は、住民一人当たり１２８，４３２円となっており、前年度と比べ約８１，３００円の減となっている。主な要因としては、ふるさと寄附金返礼品費などの減少によるものである。</a:t>
          </a:r>
        </a:p>
        <a:p>
          <a:r>
            <a:rPr kumimoji="1" lang="ja-JP" altLang="en-US" sz="1300">
              <a:latin typeface="ＭＳ Ｐゴシック" panose="020B0600070205080204" pitchFamily="50" charset="-128"/>
              <a:ea typeface="ＭＳ Ｐゴシック" panose="020B0600070205080204" pitchFamily="50" charset="-128"/>
            </a:rPr>
            <a:t>扶助費は、住民一人当たり１０８，４４９円となっており、前年度と比べ約５，８００円の減となっている。主な要因としては、子育て世帯への臨時応援給付金事業などの減少によるものである。</a:t>
          </a:r>
        </a:p>
        <a:p>
          <a:r>
            <a:rPr kumimoji="1" lang="ja-JP" altLang="en-US" sz="1300">
              <a:latin typeface="ＭＳ Ｐゴシック" panose="020B0600070205080204" pitchFamily="50" charset="-128"/>
              <a:ea typeface="ＭＳ Ｐゴシック" panose="020B0600070205080204" pitchFamily="50" charset="-128"/>
            </a:rPr>
            <a:t>補助費等は、住民一人当たり７８，２２４円となっており、前年度と比べ約１１，０００円の減となっている。主な要因としては、ふるさと洲本応援商品券事業などの減少によるものである。</a:t>
          </a:r>
        </a:p>
        <a:p>
          <a:r>
            <a:rPr kumimoji="1" lang="ja-JP" altLang="en-US" sz="1300">
              <a:latin typeface="ＭＳ Ｐゴシック" panose="020B0600070205080204" pitchFamily="50" charset="-128"/>
              <a:ea typeface="ＭＳ Ｐゴシック" panose="020B0600070205080204" pitchFamily="50" charset="-128"/>
            </a:rPr>
            <a:t>積立金は、住民一人当たり２０，１７８円となっており、前年度と比べ約１６７，８００円の減となっている。主な要因としては、ふるさと洲本もっともっと応援基金積立金などの減少によるものである。</a:t>
          </a:r>
        </a:p>
        <a:p>
          <a:r>
            <a:rPr kumimoji="1" lang="ja-JP" altLang="en-US" sz="1300">
              <a:latin typeface="ＭＳ Ｐゴシック" panose="020B0600070205080204" pitchFamily="50" charset="-128"/>
              <a:ea typeface="ＭＳ Ｐゴシック" panose="020B0600070205080204" pitchFamily="50" charset="-128"/>
            </a:rPr>
            <a:t>繰出金は、住民一人当たり５３，８１５円となっており、前年度と比べ約８００円の増となっている。主な要因としては、国民健康保険特別会計への繰出金などの増加によるものである。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兵庫県洲本市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41,826
41,432
182.38
27,736,676
26,947,278
722,566
13,056,257
27,753,268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13.4
45.1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37592</xdr:rowOff>
    </xdr:from>
    <xdr:to>
      <xdr:col>24</xdr:col>
      <xdr:colOff>62865</xdr:colOff>
      <xdr:row>37</xdr:row>
      <xdr:rowOff>149987</xdr:rowOff>
    </xdr:to>
    <xdr:cxnSp macro="">
      <xdr:nvCxnSpPr>
        <xdr:cNvPr id="56" name="直線コネクタ 55"/>
        <xdr:cNvCxnSpPr/>
      </xdr:nvCxnSpPr>
      <xdr:spPr>
        <a:xfrm flipV="1">
          <a:off x="4633595" y="5181092"/>
          <a:ext cx="1270" cy="1312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153814</xdr:rowOff>
    </xdr:from>
    <xdr:ext cx="469744" cy="259045"/>
    <xdr:sp macro="" textlink="">
      <xdr:nvSpPr>
        <xdr:cNvPr id="57" name="議会費最小値テキスト"/>
        <xdr:cNvSpPr txBox="1"/>
      </xdr:nvSpPr>
      <xdr:spPr>
        <a:xfrm>
          <a:off x="4686300" y="6497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149987</xdr:rowOff>
    </xdr:from>
    <xdr:to>
      <xdr:col>24</xdr:col>
      <xdr:colOff>152400</xdr:colOff>
      <xdr:row>37</xdr:row>
      <xdr:rowOff>149987</xdr:rowOff>
    </xdr:to>
    <xdr:cxnSp macro="">
      <xdr:nvCxnSpPr>
        <xdr:cNvPr id="58" name="直線コネクタ 57"/>
        <xdr:cNvCxnSpPr/>
      </xdr:nvCxnSpPr>
      <xdr:spPr>
        <a:xfrm>
          <a:off x="4546600" y="6493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155719</xdr:rowOff>
    </xdr:from>
    <xdr:ext cx="534377" cy="259045"/>
    <xdr:sp macro="" textlink="">
      <xdr:nvSpPr>
        <xdr:cNvPr id="59" name="議会費最大値テキスト"/>
        <xdr:cNvSpPr txBox="1"/>
      </xdr:nvSpPr>
      <xdr:spPr>
        <a:xfrm>
          <a:off x="4686300" y="4956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37592</xdr:rowOff>
    </xdr:from>
    <xdr:to>
      <xdr:col>24</xdr:col>
      <xdr:colOff>152400</xdr:colOff>
      <xdr:row>30</xdr:row>
      <xdr:rowOff>37592</xdr:rowOff>
    </xdr:to>
    <xdr:cxnSp macro="">
      <xdr:nvCxnSpPr>
        <xdr:cNvPr id="60" name="直線コネクタ 59"/>
        <xdr:cNvCxnSpPr/>
      </xdr:nvCxnSpPr>
      <xdr:spPr>
        <a:xfrm>
          <a:off x="4546600" y="5181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81597</xdr:rowOff>
    </xdr:from>
    <xdr:to>
      <xdr:col>24</xdr:col>
      <xdr:colOff>63500</xdr:colOff>
      <xdr:row>36</xdr:row>
      <xdr:rowOff>88836</xdr:rowOff>
    </xdr:to>
    <xdr:cxnSp macro="">
      <xdr:nvCxnSpPr>
        <xdr:cNvPr id="61" name="直線コネクタ 60"/>
        <xdr:cNvCxnSpPr/>
      </xdr:nvCxnSpPr>
      <xdr:spPr>
        <a:xfrm>
          <a:off x="3797300" y="6253797"/>
          <a:ext cx="8382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112730</xdr:rowOff>
    </xdr:from>
    <xdr:ext cx="469744" cy="259045"/>
    <xdr:sp macro="" textlink="">
      <xdr:nvSpPr>
        <xdr:cNvPr id="62" name="議会費平均値テキスト"/>
        <xdr:cNvSpPr txBox="1"/>
      </xdr:nvSpPr>
      <xdr:spPr>
        <a:xfrm>
          <a:off x="4686300" y="59420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89853</xdr:rowOff>
    </xdr:from>
    <xdr:to>
      <xdr:col>24</xdr:col>
      <xdr:colOff>114300</xdr:colOff>
      <xdr:row>36</xdr:row>
      <xdr:rowOff>20003</xdr:rowOff>
    </xdr:to>
    <xdr:sp macro="" textlink="">
      <xdr:nvSpPr>
        <xdr:cNvPr id="63" name="フローチャート: 判断 62"/>
        <xdr:cNvSpPr/>
      </xdr:nvSpPr>
      <xdr:spPr>
        <a:xfrm>
          <a:off x="4584700" y="6090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81597</xdr:rowOff>
    </xdr:from>
    <xdr:to>
      <xdr:col>19</xdr:col>
      <xdr:colOff>177800</xdr:colOff>
      <xdr:row>36</xdr:row>
      <xdr:rowOff>153035</xdr:rowOff>
    </xdr:to>
    <xdr:cxnSp macro="">
      <xdr:nvCxnSpPr>
        <xdr:cNvPr id="64" name="直線コネクタ 63"/>
        <xdr:cNvCxnSpPr/>
      </xdr:nvCxnSpPr>
      <xdr:spPr>
        <a:xfrm flipV="1">
          <a:off x="2908300" y="6253797"/>
          <a:ext cx="889000" cy="71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100521</xdr:rowOff>
    </xdr:from>
    <xdr:to>
      <xdr:col>20</xdr:col>
      <xdr:colOff>38100</xdr:colOff>
      <xdr:row>36</xdr:row>
      <xdr:rowOff>30671</xdr:rowOff>
    </xdr:to>
    <xdr:sp macro="" textlink="">
      <xdr:nvSpPr>
        <xdr:cNvPr id="65" name="フローチャート: 判断 64"/>
        <xdr:cNvSpPr/>
      </xdr:nvSpPr>
      <xdr:spPr>
        <a:xfrm>
          <a:off x="3746500" y="6101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47198</xdr:rowOff>
    </xdr:from>
    <xdr:ext cx="469744" cy="259045"/>
    <xdr:sp macro="" textlink="">
      <xdr:nvSpPr>
        <xdr:cNvPr id="66" name="テキスト ボックス 65"/>
        <xdr:cNvSpPr txBox="1"/>
      </xdr:nvSpPr>
      <xdr:spPr>
        <a:xfrm>
          <a:off x="3562428" y="5876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93980</xdr:rowOff>
    </xdr:from>
    <xdr:to>
      <xdr:col>15</xdr:col>
      <xdr:colOff>50800</xdr:colOff>
      <xdr:row>36</xdr:row>
      <xdr:rowOff>153035</xdr:rowOff>
    </xdr:to>
    <xdr:cxnSp macro="">
      <xdr:nvCxnSpPr>
        <xdr:cNvPr id="67" name="直線コネクタ 66"/>
        <xdr:cNvCxnSpPr/>
      </xdr:nvCxnSpPr>
      <xdr:spPr>
        <a:xfrm>
          <a:off x="2019300" y="6266180"/>
          <a:ext cx="8890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125666</xdr:rowOff>
    </xdr:from>
    <xdr:to>
      <xdr:col>15</xdr:col>
      <xdr:colOff>101600</xdr:colOff>
      <xdr:row>36</xdr:row>
      <xdr:rowOff>55816</xdr:rowOff>
    </xdr:to>
    <xdr:sp macro="" textlink="">
      <xdr:nvSpPr>
        <xdr:cNvPr id="68" name="フローチャート: 判断 67"/>
        <xdr:cNvSpPr/>
      </xdr:nvSpPr>
      <xdr:spPr>
        <a:xfrm>
          <a:off x="2857500" y="6126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72343</xdr:rowOff>
    </xdr:from>
    <xdr:ext cx="469744" cy="259045"/>
    <xdr:sp macro="" textlink="">
      <xdr:nvSpPr>
        <xdr:cNvPr id="69" name="テキスト ボックス 68"/>
        <xdr:cNvSpPr txBox="1"/>
      </xdr:nvSpPr>
      <xdr:spPr>
        <a:xfrm>
          <a:off x="2673428" y="5901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93980</xdr:rowOff>
    </xdr:from>
    <xdr:to>
      <xdr:col>10</xdr:col>
      <xdr:colOff>114300</xdr:colOff>
      <xdr:row>36</xdr:row>
      <xdr:rowOff>102743</xdr:rowOff>
    </xdr:to>
    <xdr:cxnSp macro="">
      <xdr:nvCxnSpPr>
        <xdr:cNvPr id="70" name="直線コネクタ 69"/>
        <xdr:cNvCxnSpPr/>
      </xdr:nvCxnSpPr>
      <xdr:spPr>
        <a:xfrm flipV="1">
          <a:off x="1130300" y="6266180"/>
          <a:ext cx="889000" cy="8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86233</xdr:rowOff>
    </xdr:from>
    <xdr:to>
      <xdr:col>10</xdr:col>
      <xdr:colOff>165100</xdr:colOff>
      <xdr:row>36</xdr:row>
      <xdr:rowOff>16383</xdr:rowOff>
    </xdr:to>
    <xdr:sp macro="" textlink="">
      <xdr:nvSpPr>
        <xdr:cNvPr id="71" name="フローチャート: 判断 70"/>
        <xdr:cNvSpPr/>
      </xdr:nvSpPr>
      <xdr:spPr>
        <a:xfrm>
          <a:off x="1968500" y="60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32910</xdr:rowOff>
    </xdr:from>
    <xdr:ext cx="469744" cy="259045"/>
    <xdr:sp macro="" textlink="">
      <xdr:nvSpPr>
        <xdr:cNvPr id="72" name="テキスト ボックス 71"/>
        <xdr:cNvSpPr txBox="1"/>
      </xdr:nvSpPr>
      <xdr:spPr>
        <a:xfrm>
          <a:off x="1784428" y="5862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81280</xdr:rowOff>
    </xdr:from>
    <xdr:to>
      <xdr:col>6</xdr:col>
      <xdr:colOff>38100</xdr:colOff>
      <xdr:row>36</xdr:row>
      <xdr:rowOff>11430</xdr:rowOff>
    </xdr:to>
    <xdr:sp macro="" textlink="">
      <xdr:nvSpPr>
        <xdr:cNvPr id="73" name="フローチャート: 判断 72"/>
        <xdr:cNvSpPr/>
      </xdr:nvSpPr>
      <xdr:spPr>
        <a:xfrm>
          <a:off x="10795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27957</xdr:rowOff>
    </xdr:from>
    <xdr:ext cx="469744" cy="259045"/>
    <xdr:sp macro="" textlink="">
      <xdr:nvSpPr>
        <xdr:cNvPr id="74" name="テキスト ボックス 73"/>
        <xdr:cNvSpPr txBox="1"/>
      </xdr:nvSpPr>
      <xdr:spPr>
        <a:xfrm>
          <a:off x="895428" y="5857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38036</xdr:rowOff>
    </xdr:from>
    <xdr:to>
      <xdr:col>24</xdr:col>
      <xdr:colOff>114300</xdr:colOff>
      <xdr:row>36</xdr:row>
      <xdr:rowOff>139636</xdr:rowOff>
    </xdr:to>
    <xdr:sp macro="" textlink="">
      <xdr:nvSpPr>
        <xdr:cNvPr id="80" name="楕円 79"/>
        <xdr:cNvSpPr/>
      </xdr:nvSpPr>
      <xdr:spPr>
        <a:xfrm>
          <a:off x="4584700" y="6210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16463</xdr:rowOff>
    </xdr:from>
    <xdr:ext cx="469744" cy="259045"/>
    <xdr:sp macro="" textlink="">
      <xdr:nvSpPr>
        <xdr:cNvPr id="81" name="議会費該当値テキスト"/>
        <xdr:cNvSpPr txBox="1"/>
      </xdr:nvSpPr>
      <xdr:spPr>
        <a:xfrm>
          <a:off x="4686300" y="6188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30797</xdr:rowOff>
    </xdr:from>
    <xdr:to>
      <xdr:col>20</xdr:col>
      <xdr:colOff>38100</xdr:colOff>
      <xdr:row>36</xdr:row>
      <xdr:rowOff>132397</xdr:rowOff>
    </xdr:to>
    <xdr:sp macro="" textlink="">
      <xdr:nvSpPr>
        <xdr:cNvPr id="82" name="楕円 81"/>
        <xdr:cNvSpPr/>
      </xdr:nvSpPr>
      <xdr:spPr>
        <a:xfrm>
          <a:off x="3746500" y="6202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123524</xdr:rowOff>
    </xdr:from>
    <xdr:ext cx="469744" cy="259045"/>
    <xdr:sp macro="" textlink="">
      <xdr:nvSpPr>
        <xdr:cNvPr id="83" name="テキスト ボックス 82"/>
        <xdr:cNvSpPr txBox="1"/>
      </xdr:nvSpPr>
      <xdr:spPr>
        <a:xfrm>
          <a:off x="3562428" y="6295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102235</xdr:rowOff>
    </xdr:from>
    <xdr:to>
      <xdr:col>15</xdr:col>
      <xdr:colOff>101600</xdr:colOff>
      <xdr:row>37</xdr:row>
      <xdr:rowOff>32385</xdr:rowOff>
    </xdr:to>
    <xdr:sp macro="" textlink="">
      <xdr:nvSpPr>
        <xdr:cNvPr id="84" name="楕円 83"/>
        <xdr:cNvSpPr/>
      </xdr:nvSpPr>
      <xdr:spPr>
        <a:xfrm>
          <a:off x="2857500" y="6274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23512</xdr:rowOff>
    </xdr:from>
    <xdr:ext cx="469744" cy="259045"/>
    <xdr:sp macro="" textlink="">
      <xdr:nvSpPr>
        <xdr:cNvPr id="85" name="テキスト ボックス 84"/>
        <xdr:cNvSpPr txBox="1"/>
      </xdr:nvSpPr>
      <xdr:spPr>
        <a:xfrm>
          <a:off x="2673428" y="6367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43180</xdr:rowOff>
    </xdr:from>
    <xdr:to>
      <xdr:col>10</xdr:col>
      <xdr:colOff>165100</xdr:colOff>
      <xdr:row>36</xdr:row>
      <xdr:rowOff>144780</xdr:rowOff>
    </xdr:to>
    <xdr:sp macro="" textlink="">
      <xdr:nvSpPr>
        <xdr:cNvPr id="86" name="楕円 85"/>
        <xdr:cNvSpPr/>
      </xdr:nvSpPr>
      <xdr:spPr>
        <a:xfrm>
          <a:off x="1968500" y="6215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135907</xdr:rowOff>
    </xdr:from>
    <xdr:ext cx="469744" cy="259045"/>
    <xdr:sp macro="" textlink="">
      <xdr:nvSpPr>
        <xdr:cNvPr id="87" name="テキスト ボックス 86"/>
        <xdr:cNvSpPr txBox="1"/>
      </xdr:nvSpPr>
      <xdr:spPr>
        <a:xfrm>
          <a:off x="1784428" y="6308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51943</xdr:rowOff>
    </xdr:from>
    <xdr:to>
      <xdr:col>6</xdr:col>
      <xdr:colOff>38100</xdr:colOff>
      <xdr:row>36</xdr:row>
      <xdr:rowOff>153543</xdr:rowOff>
    </xdr:to>
    <xdr:sp macro="" textlink="">
      <xdr:nvSpPr>
        <xdr:cNvPr id="88" name="楕円 87"/>
        <xdr:cNvSpPr/>
      </xdr:nvSpPr>
      <xdr:spPr>
        <a:xfrm>
          <a:off x="1079500" y="6224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144670</xdr:rowOff>
    </xdr:from>
    <xdr:ext cx="469744" cy="259045"/>
    <xdr:sp macro="" textlink="">
      <xdr:nvSpPr>
        <xdr:cNvPr id="89" name="テキスト ボックス 88"/>
        <xdr:cNvSpPr txBox="1"/>
      </xdr:nvSpPr>
      <xdr:spPr>
        <a:xfrm>
          <a:off x="895428" y="6316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09" name="テキスト ボックス 108"/>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39994</xdr:rowOff>
    </xdr:from>
    <xdr:to>
      <xdr:col>24</xdr:col>
      <xdr:colOff>62865</xdr:colOff>
      <xdr:row>59</xdr:row>
      <xdr:rowOff>52163</xdr:rowOff>
    </xdr:to>
    <xdr:cxnSp macro="">
      <xdr:nvCxnSpPr>
        <xdr:cNvPr id="115" name="直線コネクタ 114"/>
        <xdr:cNvCxnSpPr/>
      </xdr:nvCxnSpPr>
      <xdr:spPr>
        <a:xfrm flipV="1">
          <a:off x="4633595" y="8783944"/>
          <a:ext cx="1270" cy="13837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55990</xdr:rowOff>
    </xdr:from>
    <xdr:ext cx="534377" cy="259045"/>
    <xdr:sp macro="" textlink="">
      <xdr:nvSpPr>
        <xdr:cNvPr id="116" name="総務費最小値テキスト"/>
        <xdr:cNvSpPr txBox="1"/>
      </xdr:nvSpPr>
      <xdr:spPr>
        <a:xfrm>
          <a:off x="4686300" y="10171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52163</xdr:rowOff>
    </xdr:from>
    <xdr:to>
      <xdr:col>24</xdr:col>
      <xdr:colOff>152400</xdr:colOff>
      <xdr:row>59</xdr:row>
      <xdr:rowOff>52163</xdr:rowOff>
    </xdr:to>
    <xdr:cxnSp macro="">
      <xdr:nvCxnSpPr>
        <xdr:cNvPr id="117" name="直線コネクタ 116"/>
        <xdr:cNvCxnSpPr/>
      </xdr:nvCxnSpPr>
      <xdr:spPr>
        <a:xfrm>
          <a:off x="4546600" y="10167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158121</xdr:rowOff>
    </xdr:from>
    <xdr:ext cx="690189" cy="259045"/>
    <xdr:sp macro="" textlink="">
      <xdr:nvSpPr>
        <xdr:cNvPr id="118" name="総務費最大値テキスト"/>
        <xdr:cNvSpPr txBox="1"/>
      </xdr:nvSpPr>
      <xdr:spPr>
        <a:xfrm>
          <a:off x="4686300" y="85591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1,314,093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39994</xdr:rowOff>
    </xdr:from>
    <xdr:to>
      <xdr:col>24</xdr:col>
      <xdr:colOff>152400</xdr:colOff>
      <xdr:row>51</xdr:row>
      <xdr:rowOff>39994</xdr:rowOff>
    </xdr:to>
    <xdr:cxnSp macro="">
      <xdr:nvCxnSpPr>
        <xdr:cNvPr id="119" name="直線コネクタ 118"/>
        <xdr:cNvCxnSpPr/>
      </xdr:nvCxnSpPr>
      <xdr:spPr>
        <a:xfrm>
          <a:off x="4546600" y="8783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18090</xdr:rowOff>
    </xdr:from>
    <xdr:to>
      <xdr:col>24</xdr:col>
      <xdr:colOff>63500</xdr:colOff>
      <xdr:row>58</xdr:row>
      <xdr:rowOff>137204</xdr:rowOff>
    </xdr:to>
    <xdr:cxnSp macro="">
      <xdr:nvCxnSpPr>
        <xdr:cNvPr id="120" name="直線コネクタ 119"/>
        <xdr:cNvCxnSpPr/>
      </xdr:nvCxnSpPr>
      <xdr:spPr>
        <a:xfrm>
          <a:off x="3797300" y="9790740"/>
          <a:ext cx="838200" cy="290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99248</xdr:rowOff>
    </xdr:from>
    <xdr:ext cx="599010" cy="259045"/>
    <xdr:sp macro="" textlink="">
      <xdr:nvSpPr>
        <xdr:cNvPr id="121" name="総務費平均値テキスト"/>
        <xdr:cNvSpPr txBox="1"/>
      </xdr:nvSpPr>
      <xdr:spPr>
        <a:xfrm>
          <a:off x="4686300" y="98718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76371</xdr:rowOff>
    </xdr:from>
    <xdr:to>
      <xdr:col>24</xdr:col>
      <xdr:colOff>114300</xdr:colOff>
      <xdr:row>59</xdr:row>
      <xdr:rowOff>6521</xdr:rowOff>
    </xdr:to>
    <xdr:sp macro="" textlink="">
      <xdr:nvSpPr>
        <xdr:cNvPr id="122" name="フローチャート: 判断 121"/>
        <xdr:cNvSpPr/>
      </xdr:nvSpPr>
      <xdr:spPr>
        <a:xfrm>
          <a:off x="4584700" y="10020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18090</xdr:rowOff>
    </xdr:from>
    <xdr:to>
      <xdr:col>19</xdr:col>
      <xdr:colOff>177800</xdr:colOff>
      <xdr:row>57</xdr:row>
      <xdr:rowOff>49934</xdr:rowOff>
    </xdr:to>
    <xdr:cxnSp macro="">
      <xdr:nvCxnSpPr>
        <xdr:cNvPr id="123" name="直線コネクタ 122"/>
        <xdr:cNvCxnSpPr/>
      </xdr:nvCxnSpPr>
      <xdr:spPr>
        <a:xfrm flipV="1">
          <a:off x="2908300" y="9790740"/>
          <a:ext cx="889000" cy="31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73365</xdr:rowOff>
    </xdr:from>
    <xdr:to>
      <xdr:col>20</xdr:col>
      <xdr:colOff>38100</xdr:colOff>
      <xdr:row>59</xdr:row>
      <xdr:rowOff>3515</xdr:rowOff>
    </xdr:to>
    <xdr:sp macro="" textlink="">
      <xdr:nvSpPr>
        <xdr:cNvPr id="124" name="フローチャート: 判断 123"/>
        <xdr:cNvSpPr/>
      </xdr:nvSpPr>
      <xdr:spPr>
        <a:xfrm>
          <a:off x="3746500" y="10017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166092</xdr:rowOff>
    </xdr:from>
    <xdr:ext cx="599010" cy="259045"/>
    <xdr:sp macro="" textlink="">
      <xdr:nvSpPr>
        <xdr:cNvPr id="125" name="テキスト ボックス 124"/>
        <xdr:cNvSpPr txBox="1"/>
      </xdr:nvSpPr>
      <xdr:spPr>
        <a:xfrm>
          <a:off x="3497795" y="10110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49934</xdr:rowOff>
    </xdr:from>
    <xdr:to>
      <xdr:col>15</xdr:col>
      <xdr:colOff>50800</xdr:colOff>
      <xdr:row>58</xdr:row>
      <xdr:rowOff>116690</xdr:rowOff>
    </xdr:to>
    <xdr:cxnSp macro="">
      <xdr:nvCxnSpPr>
        <xdr:cNvPr id="126" name="直線コネクタ 125"/>
        <xdr:cNvCxnSpPr/>
      </xdr:nvCxnSpPr>
      <xdr:spPr>
        <a:xfrm flipV="1">
          <a:off x="2019300" y="9822584"/>
          <a:ext cx="889000" cy="238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161600</xdr:rowOff>
    </xdr:from>
    <xdr:to>
      <xdr:col>15</xdr:col>
      <xdr:colOff>101600</xdr:colOff>
      <xdr:row>58</xdr:row>
      <xdr:rowOff>91750</xdr:rowOff>
    </xdr:to>
    <xdr:sp macro="" textlink="">
      <xdr:nvSpPr>
        <xdr:cNvPr id="127" name="フローチャート: 判断 126"/>
        <xdr:cNvSpPr/>
      </xdr:nvSpPr>
      <xdr:spPr>
        <a:xfrm>
          <a:off x="2857500" y="9934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82877</xdr:rowOff>
    </xdr:from>
    <xdr:ext cx="599010" cy="259045"/>
    <xdr:sp macro="" textlink="">
      <xdr:nvSpPr>
        <xdr:cNvPr id="128" name="テキスト ボックス 127"/>
        <xdr:cNvSpPr txBox="1"/>
      </xdr:nvSpPr>
      <xdr:spPr>
        <a:xfrm>
          <a:off x="2608795" y="10026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116690</xdr:rowOff>
    </xdr:from>
    <xdr:to>
      <xdr:col>10</xdr:col>
      <xdr:colOff>114300</xdr:colOff>
      <xdr:row>58</xdr:row>
      <xdr:rowOff>156048</xdr:rowOff>
    </xdr:to>
    <xdr:cxnSp macro="">
      <xdr:nvCxnSpPr>
        <xdr:cNvPr id="129" name="直線コネクタ 128"/>
        <xdr:cNvCxnSpPr/>
      </xdr:nvCxnSpPr>
      <xdr:spPr>
        <a:xfrm flipV="1">
          <a:off x="1130300" y="10060790"/>
          <a:ext cx="889000" cy="39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108933</xdr:rowOff>
    </xdr:from>
    <xdr:to>
      <xdr:col>10</xdr:col>
      <xdr:colOff>165100</xdr:colOff>
      <xdr:row>59</xdr:row>
      <xdr:rowOff>39083</xdr:rowOff>
    </xdr:to>
    <xdr:sp macro="" textlink="">
      <xdr:nvSpPr>
        <xdr:cNvPr id="130" name="フローチャート: 判断 129"/>
        <xdr:cNvSpPr/>
      </xdr:nvSpPr>
      <xdr:spPr>
        <a:xfrm>
          <a:off x="1968500" y="10053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59</xdr:row>
      <xdr:rowOff>30210</xdr:rowOff>
    </xdr:from>
    <xdr:ext cx="599010" cy="259045"/>
    <xdr:sp macro="" textlink="">
      <xdr:nvSpPr>
        <xdr:cNvPr id="131" name="テキスト ボックス 130"/>
        <xdr:cNvSpPr txBox="1"/>
      </xdr:nvSpPr>
      <xdr:spPr>
        <a:xfrm>
          <a:off x="1719795" y="10145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122280</xdr:rowOff>
    </xdr:from>
    <xdr:to>
      <xdr:col>6</xdr:col>
      <xdr:colOff>38100</xdr:colOff>
      <xdr:row>59</xdr:row>
      <xdr:rowOff>52430</xdr:rowOff>
    </xdr:to>
    <xdr:sp macro="" textlink="">
      <xdr:nvSpPr>
        <xdr:cNvPr id="132" name="フローチャート: 判断 131"/>
        <xdr:cNvSpPr/>
      </xdr:nvSpPr>
      <xdr:spPr>
        <a:xfrm>
          <a:off x="1079500" y="1006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43557</xdr:rowOff>
    </xdr:from>
    <xdr:ext cx="534377" cy="259045"/>
    <xdr:sp macro="" textlink="">
      <xdr:nvSpPr>
        <xdr:cNvPr id="133" name="テキスト ボックス 132"/>
        <xdr:cNvSpPr txBox="1"/>
      </xdr:nvSpPr>
      <xdr:spPr>
        <a:xfrm>
          <a:off x="863111" y="10159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86404</xdr:rowOff>
    </xdr:from>
    <xdr:to>
      <xdr:col>24</xdr:col>
      <xdr:colOff>114300</xdr:colOff>
      <xdr:row>59</xdr:row>
      <xdr:rowOff>16554</xdr:rowOff>
    </xdr:to>
    <xdr:sp macro="" textlink="">
      <xdr:nvSpPr>
        <xdr:cNvPr id="139" name="楕円 138"/>
        <xdr:cNvSpPr/>
      </xdr:nvSpPr>
      <xdr:spPr>
        <a:xfrm>
          <a:off x="4584700" y="1003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54798</xdr:rowOff>
    </xdr:from>
    <xdr:ext cx="599010" cy="259045"/>
    <xdr:sp macro="" textlink="">
      <xdr:nvSpPr>
        <xdr:cNvPr id="140" name="総務費該当値テキスト"/>
        <xdr:cNvSpPr txBox="1"/>
      </xdr:nvSpPr>
      <xdr:spPr>
        <a:xfrm>
          <a:off x="4686300" y="9998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138740</xdr:rowOff>
    </xdr:from>
    <xdr:to>
      <xdr:col>20</xdr:col>
      <xdr:colOff>38100</xdr:colOff>
      <xdr:row>57</xdr:row>
      <xdr:rowOff>68890</xdr:rowOff>
    </xdr:to>
    <xdr:sp macro="" textlink="">
      <xdr:nvSpPr>
        <xdr:cNvPr id="141" name="楕円 140"/>
        <xdr:cNvSpPr/>
      </xdr:nvSpPr>
      <xdr:spPr>
        <a:xfrm>
          <a:off x="3746500" y="9739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85417</xdr:rowOff>
    </xdr:from>
    <xdr:ext cx="599010" cy="259045"/>
    <xdr:sp macro="" textlink="">
      <xdr:nvSpPr>
        <xdr:cNvPr id="142" name="テキスト ボックス 141"/>
        <xdr:cNvSpPr txBox="1"/>
      </xdr:nvSpPr>
      <xdr:spPr>
        <a:xfrm>
          <a:off x="3497795" y="9515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170584</xdr:rowOff>
    </xdr:from>
    <xdr:to>
      <xdr:col>15</xdr:col>
      <xdr:colOff>101600</xdr:colOff>
      <xdr:row>57</xdr:row>
      <xdr:rowOff>100734</xdr:rowOff>
    </xdr:to>
    <xdr:sp macro="" textlink="">
      <xdr:nvSpPr>
        <xdr:cNvPr id="143" name="楕円 142"/>
        <xdr:cNvSpPr/>
      </xdr:nvSpPr>
      <xdr:spPr>
        <a:xfrm>
          <a:off x="2857500" y="9771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117261</xdr:rowOff>
    </xdr:from>
    <xdr:ext cx="599010" cy="259045"/>
    <xdr:sp macro="" textlink="">
      <xdr:nvSpPr>
        <xdr:cNvPr id="144" name="テキスト ボックス 143"/>
        <xdr:cNvSpPr txBox="1"/>
      </xdr:nvSpPr>
      <xdr:spPr>
        <a:xfrm>
          <a:off x="2608795" y="9547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65890</xdr:rowOff>
    </xdr:from>
    <xdr:to>
      <xdr:col>10</xdr:col>
      <xdr:colOff>165100</xdr:colOff>
      <xdr:row>58</xdr:row>
      <xdr:rowOff>167490</xdr:rowOff>
    </xdr:to>
    <xdr:sp macro="" textlink="">
      <xdr:nvSpPr>
        <xdr:cNvPr id="145" name="楕円 144"/>
        <xdr:cNvSpPr/>
      </xdr:nvSpPr>
      <xdr:spPr>
        <a:xfrm>
          <a:off x="1968500" y="10009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12567</xdr:rowOff>
    </xdr:from>
    <xdr:ext cx="599010" cy="259045"/>
    <xdr:sp macro="" textlink="">
      <xdr:nvSpPr>
        <xdr:cNvPr id="146" name="テキスト ボックス 145"/>
        <xdr:cNvSpPr txBox="1"/>
      </xdr:nvSpPr>
      <xdr:spPr>
        <a:xfrm>
          <a:off x="1719795" y="9785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105248</xdr:rowOff>
    </xdr:from>
    <xdr:to>
      <xdr:col>6</xdr:col>
      <xdr:colOff>38100</xdr:colOff>
      <xdr:row>59</xdr:row>
      <xdr:rowOff>35398</xdr:rowOff>
    </xdr:to>
    <xdr:sp macro="" textlink="">
      <xdr:nvSpPr>
        <xdr:cNvPr id="147" name="楕円 146"/>
        <xdr:cNvSpPr/>
      </xdr:nvSpPr>
      <xdr:spPr>
        <a:xfrm>
          <a:off x="1079500" y="10049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51925</xdr:rowOff>
    </xdr:from>
    <xdr:ext cx="599010" cy="259045"/>
    <xdr:sp macro="" textlink="">
      <xdr:nvSpPr>
        <xdr:cNvPr id="148" name="テキスト ボックス 147"/>
        <xdr:cNvSpPr txBox="1"/>
      </xdr:nvSpPr>
      <xdr:spPr>
        <a:xfrm>
          <a:off x="830795" y="98245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9800</xdr:rowOff>
    </xdr:from>
    <xdr:to>
      <xdr:col>24</xdr:col>
      <xdr:colOff>62865</xdr:colOff>
      <xdr:row>77</xdr:row>
      <xdr:rowOff>74544</xdr:rowOff>
    </xdr:to>
    <xdr:cxnSp macro="">
      <xdr:nvCxnSpPr>
        <xdr:cNvPr id="171" name="直線コネクタ 170"/>
        <xdr:cNvCxnSpPr/>
      </xdr:nvCxnSpPr>
      <xdr:spPr>
        <a:xfrm flipV="1">
          <a:off x="4633595" y="12354200"/>
          <a:ext cx="1270" cy="9219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78371</xdr:rowOff>
    </xdr:from>
    <xdr:ext cx="599010" cy="259045"/>
    <xdr:sp macro="" textlink="">
      <xdr:nvSpPr>
        <xdr:cNvPr id="172" name="民生費最小値テキスト"/>
        <xdr:cNvSpPr txBox="1"/>
      </xdr:nvSpPr>
      <xdr:spPr>
        <a:xfrm>
          <a:off x="4686300" y="13280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74544</xdr:rowOff>
    </xdr:from>
    <xdr:to>
      <xdr:col>24</xdr:col>
      <xdr:colOff>152400</xdr:colOff>
      <xdr:row>77</xdr:row>
      <xdr:rowOff>74544</xdr:rowOff>
    </xdr:to>
    <xdr:cxnSp macro="">
      <xdr:nvCxnSpPr>
        <xdr:cNvPr id="173" name="直線コネクタ 172"/>
        <xdr:cNvCxnSpPr/>
      </xdr:nvCxnSpPr>
      <xdr:spPr>
        <a:xfrm>
          <a:off x="4546600" y="13276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127927</xdr:rowOff>
    </xdr:from>
    <xdr:ext cx="599010" cy="259045"/>
    <xdr:sp macro="" textlink="">
      <xdr:nvSpPr>
        <xdr:cNvPr id="174" name="民生費最大値テキスト"/>
        <xdr:cNvSpPr txBox="1"/>
      </xdr:nvSpPr>
      <xdr:spPr>
        <a:xfrm>
          <a:off x="4686300" y="12129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353,412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72</xdr:row>
      <xdr:rowOff>9800</xdr:rowOff>
    </xdr:from>
    <xdr:to>
      <xdr:col>24</xdr:col>
      <xdr:colOff>152400</xdr:colOff>
      <xdr:row>72</xdr:row>
      <xdr:rowOff>9800</xdr:rowOff>
    </xdr:to>
    <xdr:cxnSp macro="">
      <xdr:nvCxnSpPr>
        <xdr:cNvPr id="175" name="直線コネクタ 174"/>
        <xdr:cNvCxnSpPr/>
      </xdr:nvCxnSpPr>
      <xdr:spPr>
        <a:xfrm>
          <a:off x="4546600" y="1235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29282</xdr:rowOff>
    </xdr:from>
    <xdr:to>
      <xdr:col>24</xdr:col>
      <xdr:colOff>63500</xdr:colOff>
      <xdr:row>76</xdr:row>
      <xdr:rowOff>54470</xdr:rowOff>
    </xdr:to>
    <xdr:cxnSp macro="">
      <xdr:nvCxnSpPr>
        <xdr:cNvPr id="176" name="直線コネクタ 175"/>
        <xdr:cNvCxnSpPr/>
      </xdr:nvCxnSpPr>
      <xdr:spPr>
        <a:xfrm>
          <a:off x="3797300" y="13059482"/>
          <a:ext cx="838200" cy="25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133394</xdr:rowOff>
    </xdr:from>
    <xdr:ext cx="599010" cy="259045"/>
    <xdr:sp macro="" textlink="">
      <xdr:nvSpPr>
        <xdr:cNvPr id="177" name="民生費平均値テキスト"/>
        <xdr:cNvSpPr txBox="1"/>
      </xdr:nvSpPr>
      <xdr:spPr>
        <a:xfrm>
          <a:off x="4686300" y="128206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110517</xdr:rowOff>
    </xdr:from>
    <xdr:to>
      <xdr:col>24</xdr:col>
      <xdr:colOff>114300</xdr:colOff>
      <xdr:row>76</xdr:row>
      <xdr:rowOff>40667</xdr:rowOff>
    </xdr:to>
    <xdr:sp macro="" textlink="">
      <xdr:nvSpPr>
        <xdr:cNvPr id="178" name="フローチャート: 判断 177"/>
        <xdr:cNvSpPr/>
      </xdr:nvSpPr>
      <xdr:spPr>
        <a:xfrm>
          <a:off x="4584700" y="12969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29282</xdr:rowOff>
    </xdr:from>
    <xdr:to>
      <xdr:col>19</xdr:col>
      <xdr:colOff>177800</xdr:colOff>
      <xdr:row>76</xdr:row>
      <xdr:rowOff>140244</xdr:rowOff>
    </xdr:to>
    <xdr:cxnSp macro="">
      <xdr:nvCxnSpPr>
        <xdr:cNvPr id="179" name="直線コネクタ 178"/>
        <xdr:cNvCxnSpPr/>
      </xdr:nvCxnSpPr>
      <xdr:spPr>
        <a:xfrm flipV="1">
          <a:off x="2908300" y="13059482"/>
          <a:ext cx="889000" cy="110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70173</xdr:rowOff>
    </xdr:from>
    <xdr:to>
      <xdr:col>20</xdr:col>
      <xdr:colOff>38100</xdr:colOff>
      <xdr:row>76</xdr:row>
      <xdr:rowOff>322</xdr:rowOff>
    </xdr:to>
    <xdr:sp macro="" textlink="">
      <xdr:nvSpPr>
        <xdr:cNvPr id="180" name="フローチャート: 判断 179"/>
        <xdr:cNvSpPr/>
      </xdr:nvSpPr>
      <xdr:spPr>
        <a:xfrm>
          <a:off x="3746500" y="1292892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16850</xdr:rowOff>
    </xdr:from>
    <xdr:ext cx="599010" cy="259045"/>
    <xdr:sp macro="" textlink="">
      <xdr:nvSpPr>
        <xdr:cNvPr id="181" name="テキスト ボックス 180"/>
        <xdr:cNvSpPr txBox="1"/>
      </xdr:nvSpPr>
      <xdr:spPr>
        <a:xfrm>
          <a:off x="3497795" y="127041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140244</xdr:rowOff>
    </xdr:from>
    <xdr:to>
      <xdr:col>15</xdr:col>
      <xdr:colOff>50800</xdr:colOff>
      <xdr:row>77</xdr:row>
      <xdr:rowOff>20312</xdr:rowOff>
    </xdr:to>
    <xdr:cxnSp macro="">
      <xdr:nvCxnSpPr>
        <xdr:cNvPr id="182" name="直線コネクタ 181"/>
        <xdr:cNvCxnSpPr/>
      </xdr:nvCxnSpPr>
      <xdr:spPr>
        <a:xfrm flipV="1">
          <a:off x="2019300" y="13170444"/>
          <a:ext cx="889000" cy="51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26127</xdr:rowOff>
    </xdr:from>
    <xdr:to>
      <xdr:col>15</xdr:col>
      <xdr:colOff>101600</xdr:colOff>
      <xdr:row>76</xdr:row>
      <xdr:rowOff>127727</xdr:rowOff>
    </xdr:to>
    <xdr:sp macro="" textlink="">
      <xdr:nvSpPr>
        <xdr:cNvPr id="183" name="フローチャート: 判断 182"/>
        <xdr:cNvSpPr/>
      </xdr:nvSpPr>
      <xdr:spPr>
        <a:xfrm>
          <a:off x="2857500" y="1305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144253</xdr:rowOff>
    </xdr:from>
    <xdr:ext cx="599010" cy="259045"/>
    <xdr:sp macro="" textlink="">
      <xdr:nvSpPr>
        <xdr:cNvPr id="184" name="テキスト ボックス 183"/>
        <xdr:cNvSpPr txBox="1"/>
      </xdr:nvSpPr>
      <xdr:spPr>
        <a:xfrm>
          <a:off x="2608795" y="12831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162026</xdr:rowOff>
    </xdr:from>
    <xdr:to>
      <xdr:col>10</xdr:col>
      <xdr:colOff>114300</xdr:colOff>
      <xdr:row>77</xdr:row>
      <xdr:rowOff>20312</xdr:rowOff>
    </xdr:to>
    <xdr:cxnSp macro="">
      <xdr:nvCxnSpPr>
        <xdr:cNvPr id="185" name="直線コネクタ 184"/>
        <xdr:cNvCxnSpPr/>
      </xdr:nvCxnSpPr>
      <xdr:spPr>
        <a:xfrm>
          <a:off x="1130300" y="13192226"/>
          <a:ext cx="889000" cy="29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40798</xdr:rowOff>
    </xdr:from>
    <xdr:to>
      <xdr:col>10</xdr:col>
      <xdr:colOff>165100</xdr:colOff>
      <xdr:row>76</xdr:row>
      <xdr:rowOff>142398</xdr:rowOff>
    </xdr:to>
    <xdr:sp macro="" textlink="">
      <xdr:nvSpPr>
        <xdr:cNvPr id="186" name="フローチャート: 判断 185"/>
        <xdr:cNvSpPr/>
      </xdr:nvSpPr>
      <xdr:spPr>
        <a:xfrm>
          <a:off x="1968500" y="1307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158925</xdr:rowOff>
    </xdr:from>
    <xdr:ext cx="599010" cy="259045"/>
    <xdr:sp macro="" textlink="">
      <xdr:nvSpPr>
        <xdr:cNvPr id="187" name="テキスト ボックス 186"/>
        <xdr:cNvSpPr txBox="1"/>
      </xdr:nvSpPr>
      <xdr:spPr>
        <a:xfrm>
          <a:off x="1719795" y="12846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63946</xdr:rowOff>
    </xdr:from>
    <xdr:to>
      <xdr:col>6</xdr:col>
      <xdr:colOff>38100</xdr:colOff>
      <xdr:row>76</xdr:row>
      <xdr:rowOff>165546</xdr:rowOff>
    </xdr:to>
    <xdr:sp macro="" textlink="">
      <xdr:nvSpPr>
        <xdr:cNvPr id="188" name="フローチャート: 判断 187"/>
        <xdr:cNvSpPr/>
      </xdr:nvSpPr>
      <xdr:spPr>
        <a:xfrm>
          <a:off x="1079500" y="1309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10623</xdr:rowOff>
    </xdr:from>
    <xdr:ext cx="599010" cy="259045"/>
    <xdr:sp macro="" textlink="">
      <xdr:nvSpPr>
        <xdr:cNvPr id="189" name="テキスト ボックス 188"/>
        <xdr:cNvSpPr txBox="1"/>
      </xdr:nvSpPr>
      <xdr:spPr>
        <a:xfrm>
          <a:off x="830795" y="12869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3670</xdr:rowOff>
    </xdr:from>
    <xdr:to>
      <xdr:col>24</xdr:col>
      <xdr:colOff>114300</xdr:colOff>
      <xdr:row>76</xdr:row>
      <xdr:rowOff>105270</xdr:rowOff>
    </xdr:to>
    <xdr:sp macro="" textlink="">
      <xdr:nvSpPr>
        <xdr:cNvPr id="195" name="楕円 194"/>
        <xdr:cNvSpPr/>
      </xdr:nvSpPr>
      <xdr:spPr>
        <a:xfrm>
          <a:off x="4584700" y="1303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153547</xdr:rowOff>
    </xdr:from>
    <xdr:ext cx="599010" cy="259045"/>
    <xdr:sp macro="" textlink="">
      <xdr:nvSpPr>
        <xdr:cNvPr id="196" name="民生費該当値テキスト"/>
        <xdr:cNvSpPr txBox="1"/>
      </xdr:nvSpPr>
      <xdr:spPr>
        <a:xfrm>
          <a:off x="4686300" y="13012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149932</xdr:rowOff>
    </xdr:from>
    <xdr:to>
      <xdr:col>20</xdr:col>
      <xdr:colOff>38100</xdr:colOff>
      <xdr:row>76</xdr:row>
      <xdr:rowOff>80082</xdr:rowOff>
    </xdr:to>
    <xdr:sp macro="" textlink="">
      <xdr:nvSpPr>
        <xdr:cNvPr id="197" name="楕円 196"/>
        <xdr:cNvSpPr/>
      </xdr:nvSpPr>
      <xdr:spPr>
        <a:xfrm>
          <a:off x="3746500" y="13008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71209</xdr:rowOff>
    </xdr:from>
    <xdr:ext cx="599010" cy="259045"/>
    <xdr:sp macro="" textlink="">
      <xdr:nvSpPr>
        <xdr:cNvPr id="198" name="テキスト ボックス 197"/>
        <xdr:cNvSpPr txBox="1"/>
      </xdr:nvSpPr>
      <xdr:spPr>
        <a:xfrm>
          <a:off x="3497795" y="13101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89444</xdr:rowOff>
    </xdr:from>
    <xdr:to>
      <xdr:col>15</xdr:col>
      <xdr:colOff>101600</xdr:colOff>
      <xdr:row>77</xdr:row>
      <xdr:rowOff>19594</xdr:rowOff>
    </xdr:to>
    <xdr:sp macro="" textlink="">
      <xdr:nvSpPr>
        <xdr:cNvPr id="199" name="楕円 198"/>
        <xdr:cNvSpPr/>
      </xdr:nvSpPr>
      <xdr:spPr>
        <a:xfrm>
          <a:off x="2857500" y="13119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10721</xdr:rowOff>
    </xdr:from>
    <xdr:ext cx="599010" cy="259045"/>
    <xdr:sp macro="" textlink="">
      <xdr:nvSpPr>
        <xdr:cNvPr id="200" name="テキスト ボックス 199"/>
        <xdr:cNvSpPr txBox="1"/>
      </xdr:nvSpPr>
      <xdr:spPr>
        <a:xfrm>
          <a:off x="2608795" y="13212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140962</xdr:rowOff>
    </xdr:from>
    <xdr:to>
      <xdr:col>10</xdr:col>
      <xdr:colOff>165100</xdr:colOff>
      <xdr:row>77</xdr:row>
      <xdr:rowOff>71112</xdr:rowOff>
    </xdr:to>
    <xdr:sp macro="" textlink="">
      <xdr:nvSpPr>
        <xdr:cNvPr id="201" name="楕円 200"/>
        <xdr:cNvSpPr/>
      </xdr:nvSpPr>
      <xdr:spPr>
        <a:xfrm>
          <a:off x="1968500" y="13171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62239</xdr:rowOff>
    </xdr:from>
    <xdr:ext cx="599010" cy="259045"/>
    <xdr:sp macro="" textlink="">
      <xdr:nvSpPr>
        <xdr:cNvPr id="202" name="テキスト ボックス 201"/>
        <xdr:cNvSpPr txBox="1"/>
      </xdr:nvSpPr>
      <xdr:spPr>
        <a:xfrm>
          <a:off x="1719795" y="13263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111226</xdr:rowOff>
    </xdr:from>
    <xdr:to>
      <xdr:col>6</xdr:col>
      <xdr:colOff>38100</xdr:colOff>
      <xdr:row>77</xdr:row>
      <xdr:rowOff>41376</xdr:rowOff>
    </xdr:to>
    <xdr:sp macro="" textlink="">
      <xdr:nvSpPr>
        <xdr:cNvPr id="203" name="楕円 202"/>
        <xdr:cNvSpPr/>
      </xdr:nvSpPr>
      <xdr:spPr>
        <a:xfrm>
          <a:off x="1079500" y="13141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32503</xdr:rowOff>
    </xdr:from>
    <xdr:ext cx="599010" cy="259045"/>
    <xdr:sp macro="" textlink="">
      <xdr:nvSpPr>
        <xdr:cNvPr id="204" name="テキスト ボックス 203"/>
        <xdr:cNvSpPr txBox="1"/>
      </xdr:nvSpPr>
      <xdr:spPr>
        <a:xfrm>
          <a:off x="830795" y="132341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6" name="テキスト ボックス 215"/>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8" name="テキスト ボックス 217"/>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0" name="テキスト ボックス 219"/>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124430</xdr:rowOff>
    </xdr:from>
    <xdr:to>
      <xdr:col>24</xdr:col>
      <xdr:colOff>62865</xdr:colOff>
      <xdr:row>98</xdr:row>
      <xdr:rowOff>162429</xdr:rowOff>
    </xdr:to>
    <xdr:cxnSp macro="">
      <xdr:nvCxnSpPr>
        <xdr:cNvPr id="230" name="直線コネクタ 229"/>
        <xdr:cNvCxnSpPr/>
      </xdr:nvCxnSpPr>
      <xdr:spPr>
        <a:xfrm flipV="1">
          <a:off x="4633595" y="15554930"/>
          <a:ext cx="1270" cy="1409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166256</xdr:rowOff>
    </xdr:from>
    <xdr:ext cx="534377" cy="259045"/>
    <xdr:sp macro="" textlink="">
      <xdr:nvSpPr>
        <xdr:cNvPr id="231" name="衛生費最小値テキスト"/>
        <xdr:cNvSpPr txBox="1"/>
      </xdr:nvSpPr>
      <xdr:spPr>
        <a:xfrm>
          <a:off x="4686300" y="16968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162429</xdr:rowOff>
    </xdr:from>
    <xdr:to>
      <xdr:col>24</xdr:col>
      <xdr:colOff>152400</xdr:colOff>
      <xdr:row>98</xdr:row>
      <xdr:rowOff>162429</xdr:rowOff>
    </xdr:to>
    <xdr:cxnSp macro="">
      <xdr:nvCxnSpPr>
        <xdr:cNvPr id="232" name="直線コネクタ 231"/>
        <xdr:cNvCxnSpPr/>
      </xdr:nvCxnSpPr>
      <xdr:spPr>
        <a:xfrm>
          <a:off x="4546600" y="16964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71107</xdr:rowOff>
    </xdr:from>
    <xdr:ext cx="599010" cy="259045"/>
    <xdr:sp macro="" textlink="">
      <xdr:nvSpPr>
        <xdr:cNvPr id="233" name="衛生費最大値テキスト"/>
        <xdr:cNvSpPr txBox="1"/>
      </xdr:nvSpPr>
      <xdr:spPr>
        <a:xfrm>
          <a:off x="4686300" y="15330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464,676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124430</xdr:rowOff>
    </xdr:from>
    <xdr:to>
      <xdr:col>24</xdr:col>
      <xdr:colOff>152400</xdr:colOff>
      <xdr:row>90</xdr:row>
      <xdr:rowOff>124430</xdr:rowOff>
    </xdr:to>
    <xdr:cxnSp macro="">
      <xdr:nvCxnSpPr>
        <xdr:cNvPr id="234" name="直線コネクタ 233"/>
        <xdr:cNvCxnSpPr/>
      </xdr:nvCxnSpPr>
      <xdr:spPr>
        <a:xfrm>
          <a:off x="4546600" y="15554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107513</xdr:rowOff>
    </xdr:from>
    <xdr:to>
      <xdr:col>24</xdr:col>
      <xdr:colOff>63500</xdr:colOff>
      <xdr:row>98</xdr:row>
      <xdr:rowOff>135978</xdr:rowOff>
    </xdr:to>
    <xdr:cxnSp macro="">
      <xdr:nvCxnSpPr>
        <xdr:cNvPr id="235" name="直線コネクタ 234"/>
        <xdr:cNvCxnSpPr/>
      </xdr:nvCxnSpPr>
      <xdr:spPr>
        <a:xfrm flipV="1">
          <a:off x="3797300" y="16909613"/>
          <a:ext cx="838200" cy="28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27351</xdr:rowOff>
    </xdr:from>
    <xdr:ext cx="534377" cy="259045"/>
    <xdr:sp macro="" textlink="">
      <xdr:nvSpPr>
        <xdr:cNvPr id="236" name="衛生費平均値テキスト"/>
        <xdr:cNvSpPr txBox="1"/>
      </xdr:nvSpPr>
      <xdr:spPr>
        <a:xfrm>
          <a:off x="4686300" y="166580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4474</xdr:rowOff>
    </xdr:from>
    <xdr:to>
      <xdr:col>24</xdr:col>
      <xdr:colOff>114300</xdr:colOff>
      <xdr:row>98</xdr:row>
      <xdr:rowOff>106074</xdr:rowOff>
    </xdr:to>
    <xdr:sp macro="" textlink="">
      <xdr:nvSpPr>
        <xdr:cNvPr id="237" name="フローチャート: 判断 236"/>
        <xdr:cNvSpPr/>
      </xdr:nvSpPr>
      <xdr:spPr>
        <a:xfrm>
          <a:off x="4584700" y="16806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135978</xdr:rowOff>
    </xdr:from>
    <xdr:to>
      <xdr:col>19</xdr:col>
      <xdr:colOff>177800</xdr:colOff>
      <xdr:row>98</xdr:row>
      <xdr:rowOff>145546</xdr:rowOff>
    </xdr:to>
    <xdr:cxnSp macro="">
      <xdr:nvCxnSpPr>
        <xdr:cNvPr id="238" name="直線コネクタ 237"/>
        <xdr:cNvCxnSpPr/>
      </xdr:nvCxnSpPr>
      <xdr:spPr>
        <a:xfrm flipV="1">
          <a:off x="2908300" y="16938078"/>
          <a:ext cx="889000" cy="9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8691</xdr:rowOff>
    </xdr:from>
    <xdr:to>
      <xdr:col>20</xdr:col>
      <xdr:colOff>38100</xdr:colOff>
      <xdr:row>98</xdr:row>
      <xdr:rowOff>110291</xdr:rowOff>
    </xdr:to>
    <xdr:sp macro="" textlink="">
      <xdr:nvSpPr>
        <xdr:cNvPr id="239" name="フローチャート: 判断 238"/>
        <xdr:cNvSpPr/>
      </xdr:nvSpPr>
      <xdr:spPr>
        <a:xfrm>
          <a:off x="3746500" y="16810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126818</xdr:rowOff>
    </xdr:from>
    <xdr:ext cx="534377" cy="259045"/>
    <xdr:sp macro="" textlink="">
      <xdr:nvSpPr>
        <xdr:cNvPr id="240" name="テキスト ボックス 239"/>
        <xdr:cNvSpPr txBox="1"/>
      </xdr:nvSpPr>
      <xdr:spPr>
        <a:xfrm>
          <a:off x="3530111" y="16586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145546</xdr:rowOff>
    </xdr:from>
    <xdr:to>
      <xdr:col>15</xdr:col>
      <xdr:colOff>50800</xdr:colOff>
      <xdr:row>98</xdr:row>
      <xdr:rowOff>154941</xdr:rowOff>
    </xdr:to>
    <xdr:cxnSp macro="">
      <xdr:nvCxnSpPr>
        <xdr:cNvPr id="241" name="直線コネクタ 240"/>
        <xdr:cNvCxnSpPr/>
      </xdr:nvCxnSpPr>
      <xdr:spPr>
        <a:xfrm flipV="1">
          <a:off x="2019300" y="16947646"/>
          <a:ext cx="889000" cy="9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33361</xdr:rowOff>
    </xdr:from>
    <xdr:to>
      <xdr:col>15</xdr:col>
      <xdr:colOff>101600</xdr:colOff>
      <xdr:row>98</xdr:row>
      <xdr:rowOff>134961</xdr:rowOff>
    </xdr:to>
    <xdr:sp macro="" textlink="">
      <xdr:nvSpPr>
        <xdr:cNvPr id="242" name="フローチャート: 判断 241"/>
        <xdr:cNvSpPr/>
      </xdr:nvSpPr>
      <xdr:spPr>
        <a:xfrm>
          <a:off x="2857500" y="1683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151488</xdr:rowOff>
    </xdr:from>
    <xdr:ext cx="534377" cy="259045"/>
    <xdr:sp macro="" textlink="">
      <xdr:nvSpPr>
        <xdr:cNvPr id="243" name="テキスト ボックス 242"/>
        <xdr:cNvSpPr txBox="1"/>
      </xdr:nvSpPr>
      <xdr:spPr>
        <a:xfrm>
          <a:off x="2641111" y="16610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118258</xdr:rowOff>
    </xdr:from>
    <xdr:to>
      <xdr:col>10</xdr:col>
      <xdr:colOff>114300</xdr:colOff>
      <xdr:row>98</xdr:row>
      <xdr:rowOff>154941</xdr:rowOff>
    </xdr:to>
    <xdr:cxnSp macro="">
      <xdr:nvCxnSpPr>
        <xdr:cNvPr id="244" name="直線コネクタ 243"/>
        <xdr:cNvCxnSpPr/>
      </xdr:nvCxnSpPr>
      <xdr:spPr>
        <a:xfrm>
          <a:off x="1130300" y="16920358"/>
          <a:ext cx="889000" cy="36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37824</xdr:rowOff>
    </xdr:from>
    <xdr:to>
      <xdr:col>10</xdr:col>
      <xdr:colOff>165100</xdr:colOff>
      <xdr:row>98</xdr:row>
      <xdr:rowOff>139424</xdr:rowOff>
    </xdr:to>
    <xdr:sp macro="" textlink="">
      <xdr:nvSpPr>
        <xdr:cNvPr id="245" name="フローチャート: 判断 244"/>
        <xdr:cNvSpPr/>
      </xdr:nvSpPr>
      <xdr:spPr>
        <a:xfrm>
          <a:off x="1968500" y="16839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155951</xdr:rowOff>
    </xdr:from>
    <xdr:ext cx="534377" cy="259045"/>
    <xdr:sp macro="" textlink="">
      <xdr:nvSpPr>
        <xdr:cNvPr id="246" name="テキスト ボックス 245"/>
        <xdr:cNvSpPr txBox="1"/>
      </xdr:nvSpPr>
      <xdr:spPr>
        <a:xfrm>
          <a:off x="1752111" y="16615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45633</xdr:rowOff>
    </xdr:from>
    <xdr:to>
      <xdr:col>6</xdr:col>
      <xdr:colOff>38100</xdr:colOff>
      <xdr:row>98</xdr:row>
      <xdr:rowOff>147233</xdr:rowOff>
    </xdr:to>
    <xdr:sp macro="" textlink="">
      <xdr:nvSpPr>
        <xdr:cNvPr id="247" name="フローチャート: 判断 246"/>
        <xdr:cNvSpPr/>
      </xdr:nvSpPr>
      <xdr:spPr>
        <a:xfrm>
          <a:off x="1079500" y="16847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163760</xdr:rowOff>
    </xdr:from>
    <xdr:ext cx="534377" cy="259045"/>
    <xdr:sp macro="" textlink="">
      <xdr:nvSpPr>
        <xdr:cNvPr id="248" name="テキスト ボックス 247"/>
        <xdr:cNvSpPr txBox="1"/>
      </xdr:nvSpPr>
      <xdr:spPr>
        <a:xfrm>
          <a:off x="863111" y="16622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56713</xdr:rowOff>
    </xdr:from>
    <xdr:to>
      <xdr:col>24</xdr:col>
      <xdr:colOff>114300</xdr:colOff>
      <xdr:row>98</xdr:row>
      <xdr:rowOff>158313</xdr:rowOff>
    </xdr:to>
    <xdr:sp macro="" textlink="">
      <xdr:nvSpPr>
        <xdr:cNvPr id="254" name="楕円 253"/>
        <xdr:cNvSpPr/>
      </xdr:nvSpPr>
      <xdr:spPr>
        <a:xfrm>
          <a:off x="4584700" y="16858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154352</xdr:rowOff>
    </xdr:from>
    <xdr:ext cx="534377" cy="259045"/>
    <xdr:sp macro="" textlink="">
      <xdr:nvSpPr>
        <xdr:cNvPr id="255" name="衛生費該当値テキスト"/>
        <xdr:cNvSpPr txBox="1"/>
      </xdr:nvSpPr>
      <xdr:spPr>
        <a:xfrm>
          <a:off x="4686300" y="16785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85178</xdr:rowOff>
    </xdr:from>
    <xdr:to>
      <xdr:col>20</xdr:col>
      <xdr:colOff>38100</xdr:colOff>
      <xdr:row>99</xdr:row>
      <xdr:rowOff>15328</xdr:rowOff>
    </xdr:to>
    <xdr:sp macro="" textlink="">
      <xdr:nvSpPr>
        <xdr:cNvPr id="256" name="楕円 255"/>
        <xdr:cNvSpPr/>
      </xdr:nvSpPr>
      <xdr:spPr>
        <a:xfrm>
          <a:off x="3746500" y="16887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6455</xdr:rowOff>
    </xdr:from>
    <xdr:ext cx="534377" cy="259045"/>
    <xdr:sp macro="" textlink="">
      <xdr:nvSpPr>
        <xdr:cNvPr id="257" name="テキスト ボックス 256"/>
        <xdr:cNvSpPr txBox="1"/>
      </xdr:nvSpPr>
      <xdr:spPr>
        <a:xfrm>
          <a:off x="3530111" y="16980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94746</xdr:rowOff>
    </xdr:from>
    <xdr:to>
      <xdr:col>15</xdr:col>
      <xdr:colOff>101600</xdr:colOff>
      <xdr:row>99</xdr:row>
      <xdr:rowOff>24896</xdr:rowOff>
    </xdr:to>
    <xdr:sp macro="" textlink="">
      <xdr:nvSpPr>
        <xdr:cNvPr id="258" name="楕円 257"/>
        <xdr:cNvSpPr/>
      </xdr:nvSpPr>
      <xdr:spPr>
        <a:xfrm>
          <a:off x="2857500" y="16896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16023</xdr:rowOff>
    </xdr:from>
    <xdr:ext cx="534377" cy="259045"/>
    <xdr:sp macro="" textlink="">
      <xdr:nvSpPr>
        <xdr:cNvPr id="259" name="テキスト ボックス 258"/>
        <xdr:cNvSpPr txBox="1"/>
      </xdr:nvSpPr>
      <xdr:spPr>
        <a:xfrm>
          <a:off x="2641111" y="16989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104141</xdr:rowOff>
    </xdr:from>
    <xdr:to>
      <xdr:col>10</xdr:col>
      <xdr:colOff>165100</xdr:colOff>
      <xdr:row>99</xdr:row>
      <xdr:rowOff>34291</xdr:rowOff>
    </xdr:to>
    <xdr:sp macro="" textlink="">
      <xdr:nvSpPr>
        <xdr:cNvPr id="260" name="楕円 259"/>
        <xdr:cNvSpPr/>
      </xdr:nvSpPr>
      <xdr:spPr>
        <a:xfrm>
          <a:off x="1968500" y="16906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25418</xdr:rowOff>
    </xdr:from>
    <xdr:ext cx="534377" cy="259045"/>
    <xdr:sp macro="" textlink="">
      <xdr:nvSpPr>
        <xdr:cNvPr id="261" name="テキスト ボックス 260"/>
        <xdr:cNvSpPr txBox="1"/>
      </xdr:nvSpPr>
      <xdr:spPr>
        <a:xfrm>
          <a:off x="1752111" y="16998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67458</xdr:rowOff>
    </xdr:from>
    <xdr:to>
      <xdr:col>6</xdr:col>
      <xdr:colOff>38100</xdr:colOff>
      <xdr:row>98</xdr:row>
      <xdr:rowOff>169058</xdr:rowOff>
    </xdr:to>
    <xdr:sp macro="" textlink="">
      <xdr:nvSpPr>
        <xdr:cNvPr id="262" name="楕円 261"/>
        <xdr:cNvSpPr/>
      </xdr:nvSpPr>
      <xdr:spPr>
        <a:xfrm>
          <a:off x="1079500" y="16869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160185</xdr:rowOff>
    </xdr:from>
    <xdr:ext cx="534377" cy="259045"/>
    <xdr:sp macro="" textlink="">
      <xdr:nvSpPr>
        <xdr:cNvPr id="263" name="テキスト ボックス 262"/>
        <xdr:cNvSpPr txBox="1"/>
      </xdr:nvSpPr>
      <xdr:spPr>
        <a:xfrm>
          <a:off x="863111" y="16962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7" name="テキスト ボックス 276"/>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9" name="テキスト ボックス 278"/>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1" name="テキスト ボックス 280"/>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3" name="テキスト ボックス 282"/>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5" name="テキスト ボックス 284"/>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21155</xdr:rowOff>
    </xdr:from>
    <xdr:to>
      <xdr:col>54</xdr:col>
      <xdr:colOff>189865</xdr:colOff>
      <xdr:row>39</xdr:row>
      <xdr:rowOff>98878</xdr:rowOff>
    </xdr:to>
    <xdr:cxnSp macro="">
      <xdr:nvCxnSpPr>
        <xdr:cNvPr id="289" name="直線コネクタ 288"/>
        <xdr:cNvCxnSpPr/>
      </xdr:nvCxnSpPr>
      <xdr:spPr>
        <a:xfrm flipV="1">
          <a:off x="10475595" y="5164655"/>
          <a:ext cx="1270" cy="1620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0"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1" name="直線コネクタ 290"/>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139282</xdr:rowOff>
    </xdr:from>
    <xdr:ext cx="469744" cy="259045"/>
    <xdr:sp macro="" textlink="">
      <xdr:nvSpPr>
        <xdr:cNvPr id="292" name="労働費最大値テキスト"/>
        <xdr:cNvSpPr txBox="1"/>
      </xdr:nvSpPr>
      <xdr:spPr>
        <a:xfrm>
          <a:off x="10528300" y="4939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4,963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21155</xdr:rowOff>
    </xdr:from>
    <xdr:to>
      <xdr:col>55</xdr:col>
      <xdr:colOff>88900</xdr:colOff>
      <xdr:row>30</xdr:row>
      <xdr:rowOff>21155</xdr:rowOff>
    </xdr:to>
    <xdr:cxnSp macro="">
      <xdr:nvCxnSpPr>
        <xdr:cNvPr id="293" name="直線コネクタ 292"/>
        <xdr:cNvCxnSpPr/>
      </xdr:nvCxnSpPr>
      <xdr:spPr>
        <a:xfrm>
          <a:off x="10388600" y="5164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58057</xdr:rowOff>
    </xdr:from>
    <xdr:to>
      <xdr:col>55</xdr:col>
      <xdr:colOff>0</xdr:colOff>
      <xdr:row>38</xdr:row>
      <xdr:rowOff>74059</xdr:rowOff>
    </xdr:to>
    <xdr:cxnSp macro="">
      <xdr:nvCxnSpPr>
        <xdr:cNvPr id="294" name="直線コネクタ 293"/>
        <xdr:cNvCxnSpPr/>
      </xdr:nvCxnSpPr>
      <xdr:spPr>
        <a:xfrm>
          <a:off x="9639300" y="6573157"/>
          <a:ext cx="8382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142148</xdr:rowOff>
    </xdr:from>
    <xdr:ext cx="378565" cy="259045"/>
    <xdr:sp macro="" textlink="">
      <xdr:nvSpPr>
        <xdr:cNvPr id="295" name="労働費平均値テキスト"/>
        <xdr:cNvSpPr txBox="1"/>
      </xdr:nvSpPr>
      <xdr:spPr>
        <a:xfrm>
          <a:off x="10528300" y="631434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119271</xdr:rowOff>
    </xdr:from>
    <xdr:to>
      <xdr:col>55</xdr:col>
      <xdr:colOff>50800</xdr:colOff>
      <xdr:row>38</xdr:row>
      <xdr:rowOff>49421</xdr:rowOff>
    </xdr:to>
    <xdr:sp macro="" textlink="">
      <xdr:nvSpPr>
        <xdr:cNvPr id="296" name="フローチャート: 判断 295"/>
        <xdr:cNvSpPr/>
      </xdr:nvSpPr>
      <xdr:spPr>
        <a:xfrm>
          <a:off x="10426700" y="6462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58057</xdr:rowOff>
    </xdr:from>
    <xdr:to>
      <xdr:col>50</xdr:col>
      <xdr:colOff>114300</xdr:colOff>
      <xdr:row>38</xdr:row>
      <xdr:rowOff>64262</xdr:rowOff>
    </xdr:to>
    <xdr:cxnSp macro="">
      <xdr:nvCxnSpPr>
        <xdr:cNvPr id="297" name="直線コネクタ 296"/>
        <xdr:cNvCxnSpPr/>
      </xdr:nvCxnSpPr>
      <xdr:spPr>
        <a:xfrm flipV="1">
          <a:off x="8750300" y="6573157"/>
          <a:ext cx="889000" cy="6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132987</xdr:rowOff>
    </xdr:from>
    <xdr:to>
      <xdr:col>50</xdr:col>
      <xdr:colOff>165100</xdr:colOff>
      <xdr:row>38</xdr:row>
      <xdr:rowOff>63137</xdr:rowOff>
    </xdr:to>
    <xdr:sp macro="" textlink="">
      <xdr:nvSpPr>
        <xdr:cNvPr id="298" name="フローチャート: 判断 297"/>
        <xdr:cNvSpPr/>
      </xdr:nvSpPr>
      <xdr:spPr>
        <a:xfrm>
          <a:off x="9588500" y="6476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79664</xdr:rowOff>
    </xdr:from>
    <xdr:ext cx="378565" cy="259045"/>
    <xdr:sp macro="" textlink="">
      <xdr:nvSpPr>
        <xdr:cNvPr id="299" name="テキスト ボックス 298"/>
        <xdr:cNvSpPr txBox="1"/>
      </xdr:nvSpPr>
      <xdr:spPr>
        <a:xfrm>
          <a:off x="9450017" y="62518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64262</xdr:rowOff>
    </xdr:from>
    <xdr:to>
      <xdr:col>45</xdr:col>
      <xdr:colOff>177800</xdr:colOff>
      <xdr:row>38</xdr:row>
      <xdr:rowOff>69161</xdr:rowOff>
    </xdr:to>
    <xdr:cxnSp macro="">
      <xdr:nvCxnSpPr>
        <xdr:cNvPr id="300" name="直線コネクタ 299"/>
        <xdr:cNvCxnSpPr/>
      </xdr:nvCxnSpPr>
      <xdr:spPr>
        <a:xfrm flipV="1">
          <a:off x="7861300" y="6579362"/>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158133</xdr:rowOff>
    </xdr:from>
    <xdr:to>
      <xdr:col>46</xdr:col>
      <xdr:colOff>38100</xdr:colOff>
      <xdr:row>38</xdr:row>
      <xdr:rowOff>88283</xdr:rowOff>
    </xdr:to>
    <xdr:sp macro="" textlink="">
      <xdr:nvSpPr>
        <xdr:cNvPr id="301" name="フローチャート: 判断 300"/>
        <xdr:cNvSpPr/>
      </xdr:nvSpPr>
      <xdr:spPr>
        <a:xfrm>
          <a:off x="8699500" y="6501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104810</xdr:rowOff>
    </xdr:from>
    <xdr:ext cx="378565" cy="259045"/>
    <xdr:sp macro="" textlink="">
      <xdr:nvSpPr>
        <xdr:cNvPr id="302" name="テキスト ボックス 301"/>
        <xdr:cNvSpPr txBox="1"/>
      </xdr:nvSpPr>
      <xdr:spPr>
        <a:xfrm>
          <a:off x="8561017" y="62770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59363</xdr:rowOff>
    </xdr:from>
    <xdr:to>
      <xdr:col>41</xdr:col>
      <xdr:colOff>50800</xdr:colOff>
      <xdr:row>38</xdr:row>
      <xdr:rowOff>69161</xdr:rowOff>
    </xdr:to>
    <xdr:cxnSp macro="">
      <xdr:nvCxnSpPr>
        <xdr:cNvPr id="303" name="直線コネクタ 302"/>
        <xdr:cNvCxnSpPr/>
      </xdr:nvCxnSpPr>
      <xdr:spPr>
        <a:xfrm>
          <a:off x="6972300" y="6574463"/>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154541</xdr:rowOff>
    </xdr:from>
    <xdr:to>
      <xdr:col>41</xdr:col>
      <xdr:colOff>101600</xdr:colOff>
      <xdr:row>38</xdr:row>
      <xdr:rowOff>84691</xdr:rowOff>
    </xdr:to>
    <xdr:sp macro="" textlink="">
      <xdr:nvSpPr>
        <xdr:cNvPr id="304" name="フローチャート: 判断 303"/>
        <xdr:cNvSpPr/>
      </xdr:nvSpPr>
      <xdr:spPr>
        <a:xfrm>
          <a:off x="7810500" y="649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101218</xdr:rowOff>
    </xdr:from>
    <xdr:ext cx="378565" cy="259045"/>
    <xdr:sp macro="" textlink="">
      <xdr:nvSpPr>
        <xdr:cNvPr id="305" name="テキスト ボックス 304"/>
        <xdr:cNvSpPr txBox="1"/>
      </xdr:nvSpPr>
      <xdr:spPr>
        <a:xfrm>
          <a:off x="7672017" y="6273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156500</xdr:rowOff>
    </xdr:from>
    <xdr:to>
      <xdr:col>36</xdr:col>
      <xdr:colOff>165100</xdr:colOff>
      <xdr:row>38</xdr:row>
      <xdr:rowOff>86651</xdr:rowOff>
    </xdr:to>
    <xdr:sp macro="" textlink="">
      <xdr:nvSpPr>
        <xdr:cNvPr id="306" name="フローチャート: 判断 305"/>
        <xdr:cNvSpPr/>
      </xdr:nvSpPr>
      <xdr:spPr>
        <a:xfrm>
          <a:off x="6921500" y="65001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103177</xdr:rowOff>
    </xdr:from>
    <xdr:ext cx="378565" cy="259045"/>
    <xdr:sp macro="" textlink="">
      <xdr:nvSpPr>
        <xdr:cNvPr id="307" name="テキスト ボックス 306"/>
        <xdr:cNvSpPr txBox="1"/>
      </xdr:nvSpPr>
      <xdr:spPr>
        <a:xfrm>
          <a:off x="6783017" y="62753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23259</xdr:rowOff>
    </xdr:from>
    <xdr:to>
      <xdr:col>55</xdr:col>
      <xdr:colOff>50800</xdr:colOff>
      <xdr:row>38</xdr:row>
      <xdr:rowOff>124859</xdr:rowOff>
    </xdr:to>
    <xdr:sp macro="" textlink="">
      <xdr:nvSpPr>
        <xdr:cNvPr id="313" name="楕円 312"/>
        <xdr:cNvSpPr/>
      </xdr:nvSpPr>
      <xdr:spPr>
        <a:xfrm>
          <a:off x="10426700" y="6538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1686</xdr:rowOff>
    </xdr:from>
    <xdr:ext cx="378565" cy="259045"/>
    <xdr:sp macro="" textlink="">
      <xdr:nvSpPr>
        <xdr:cNvPr id="314" name="労働費該当値テキスト"/>
        <xdr:cNvSpPr txBox="1"/>
      </xdr:nvSpPr>
      <xdr:spPr>
        <a:xfrm>
          <a:off x="10528300" y="65167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7257</xdr:rowOff>
    </xdr:from>
    <xdr:to>
      <xdr:col>50</xdr:col>
      <xdr:colOff>165100</xdr:colOff>
      <xdr:row>38</xdr:row>
      <xdr:rowOff>108857</xdr:rowOff>
    </xdr:to>
    <xdr:sp macro="" textlink="">
      <xdr:nvSpPr>
        <xdr:cNvPr id="315" name="楕円 314"/>
        <xdr:cNvSpPr/>
      </xdr:nvSpPr>
      <xdr:spPr>
        <a:xfrm>
          <a:off x="9588500" y="6522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99984</xdr:rowOff>
    </xdr:from>
    <xdr:ext cx="378565" cy="259045"/>
    <xdr:sp macro="" textlink="">
      <xdr:nvSpPr>
        <xdr:cNvPr id="316" name="テキスト ボックス 315"/>
        <xdr:cNvSpPr txBox="1"/>
      </xdr:nvSpPr>
      <xdr:spPr>
        <a:xfrm>
          <a:off x="9450017" y="66150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13462</xdr:rowOff>
    </xdr:from>
    <xdr:to>
      <xdr:col>46</xdr:col>
      <xdr:colOff>38100</xdr:colOff>
      <xdr:row>38</xdr:row>
      <xdr:rowOff>115062</xdr:rowOff>
    </xdr:to>
    <xdr:sp macro="" textlink="">
      <xdr:nvSpPr>
        <xdr:cNvPr id="317" name="楕円 316"/>
        <xdr:cNvSpPr/>
      </xdr:nvSpPr>
      <xdr:spPr>
        <a:xfrm>
          <a:off x="8699500" y="6528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106189</xdr:rowOff>
    </xdr:from>
    <xdr:ext cx="378565" cy="259045"/>
    <xdr:sp macro="" textlink="">
      <xdr:nvSpPr>
        <xdr:cNvPr id="318" name="テキスト ボックス 317"/>
        <xdr:cNvSpPr txBox="1"/>
      </xdr:nvSpPr>
      <xdr:spPr>
        <a:xfrm>
          <a:off x="8561017" y="66212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18361</xdr:rowOff>
    </xdr:from>
    <xdr:to>
      <xdr:col>41</xdr:col>
      <xdr:colOff>101600</xdr:colOff>
      <xdr:row>38</xdr:row>
      <xdr:rowOff>119961</xdr:rowOff>
    </xdr:to>
    <xdr:sp macro="" textlink="">
      <xdr:nvSpPr>
        <xdr:cNvPr id="319" name="楕円 318"/>
        <xdr:cNvSpPr/>
      </xdr:nvSpPr>
      <xdr:spPr>
        <a:xfrm>
          <a:off x="7810500" y="6533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111088</xdr:rowOff>
    </xdr:from>
    <xdr:ext cx="378565" cy="259045"/>
    <xdr:sp macro="" textlink="">
      <xdr:nvSpPr>
        <xdr:cNvPr id="320" name="テキスト ボックス 319"/>
        <xdr:cNvSpPr txBox="1"/>
      </xdr:nvSpPr>
      <xdr:spPr>
        <a:xfrm>
          <a:off x="7672017" y="66261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8563</xdr:rowOff>
    </xdr:from>
    <xdr:to>
      <xdr:col>36</xdr:col>
      <xdr:colOff>165100</xdr:colOff>
      <xdr:row>38</xdr:row>
      <xdr:rowOff>110163</xdr:rowOff>
    </xdr:to>
    <xdr:sp macro="" textlink="">
      <xdr:nvSpPr>
        <xdr:cNvPr id="321" name="楕円 320"/>
        <xdr:cNvSpPr/>
      </xdr:nvSpPr>
      <xdr:spPr>
        <a:xfrm>
          <a:off x="6921500" y="6523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101290</xdr:rowOff>
    </xdr:from>
    <xdr:ext cx="378565" cy="259045"/>
    <xdr:sp macro="" textlink="">
      <xdr:nvSpPr>
        <xdr:cNvPr id="322" name="テキスト ボックス 321"/>
        <xdr:cNvSpPr txBox="1"/>
      </xdr:nvSpPr>
      <xdr:spPr>
        <a:xfrm>
          <a:off x="6783017" y="66163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3" name="直線コネクタ 332"/>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4" name="テキスト ボックス 333"/>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5" name="直線コネクタ 334"/>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6" name="テキスト ボックス 335"/>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7" name="直線コネクタ 336"/>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8" name="テキスト ボックス 337"/>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9" name="直線コネクタ 338"/>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0" name="テキスト ボックス 339"/>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1" name="直線コネクタ 340"/>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2" name="テキスト ボックス 341"/>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3" name="直線コネクタ 342"/>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4" name="テキスト ボックス 343"/>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142291</xdr:rowOff>
    </xdr:from>
    <xdr:to>
      <xdr:col>54</xdr:col>
      <xdr:colOff>189865</xdr:colOff>
      <xdr:row>59</xdr:row>
      <xdr:rowOff>40096</xdr:rowOff>
    </xdr:to>
    <xdr:cxnSp macro="">
      <xdr:nvCxnSpPr>
        <xdr:cNvPr id="348" name="直線コネクタ 347"/>
        <xdr:cNvCxnSpPr/>
      </xdr:nvCxnSpPr>
      <xdr:spPr>
        <a:xfrm flipV="1">
          <a:off x="10475595" y="8714791"/>
          <a:ext cx="1270" cy="1440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43923</xdr:rowOff>
    </xdr:from>
    <xdr:ext cx="469744" cy="259045"/>
    <xdr:sp macro="" textlink="">
      <xdr:nvSpPr>
        <xdr:cNvPr id="349" name="農林水産業費最小値テキスト"/>
        <xdr:cNvSpPr txBox="1"/>
      </xdr:nvSpPr>
      <xdr:spPr>
        <a:xfrm>
          <a:off x="10528300" y="10159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40096</xdr:rowOff>
    </xdr:from>
    <xdr:to>
      <xdr:col>55</xdr:col>
      <xdr:colOff>88900</xdr:colOff>
      <xdr:row>59</xdr:row>
      <xdr:rowOff>40096</xdr:rowOff>
    </xdr:to>
    <xdr:cxnSp macro="">
      <xdr:nvCxnSpPr>
        <xdr:cNvPr id="350" name="直線コネクタ 349"/>
        <xdr:cNvCxnSpPr/>
      </xdr:nvCxnSpPr>
      <xdr:spPr>
        <a:xfrm>
          <a:off x="10388600" y="10155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88968</xdr:rowOff>
    </xdr:from>
    <xdr:ext cx="599010" cy="259045"/>
    <xdr:sp macro="" textlink="">
      <xdr:nvSpPr>
        <xdr:cNvPr id="351" name="農林水産業費最大値テキスト"/>
        <xdr:cNvSpPr txBox="1"/>
      </xdr:nvSpPr>
      <xdr:spPr>
        <a:xfrm>
          <a:off x="10528300" y="8490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137,762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142291</xdr:rowOff>
    </xdr:from>
    <xdr:to>
      <xdr:col>55</xdr:col>
      <xdr:colOff>88900</xdr:colOff>
      <xdr:row>50</xdr:row>
      <xdr:rowOff>142291</xdr:rowOff>
    </xdr:to>
    <xdr:cxnSp macro="">
      <xdr:nvCxnSpPr>
        <xdr:cNvPr id="352" name="直線コネクタ 351"/>
        <xdr:cNvCxnSpPr/>
      </xdr:nvCxnSpPr>
      <xdr:spPr>
        <a:xfrm>
          <a:off x="10388600" y="8714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79056</xdr:rowOff>
    </xdr:from>
    <xdr:to>
      <xdr:col>55</xdr:col>
      <xdr:colOff>0</xdr:colOff>
      <xdr:row>56</xdr:row>
      <xdr:rowOff>119256</xdr:rowOff>
    </xdr:to>
    <xdr:cxnSp macro="">
      <xdr:nvCxnSpPr>
        <xdr:cNvPr id="353" name="直線コネクタ 352"/>
        <xdr:cNvCxnSpPr/>
      </xdr:nvCxnSpPr>
      <xdr:spPr>
        <a:xfrm>
          <a:off x="9639300" y="9680256"/>
          <a:ext cx="838200" cy="40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119230</xdr:rowOff>
    </xdr:from>
    <xdr:ext cx="534377" cy="259045"/>
    <xdr:sp macro="" textlink="">
      <xdr:nvSpPr>
        <xdr:cNvPr id="354" name="農林水産業費平均値テキスト"/>
        <xdr:cNvSpPr txBox="1"/>
      </xdr:nvSpPr>
      <xdr:spPr>
        <a:xfrm>
          <a:off x="10528300" y="97204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140803</xdr:rowOff>
    </xdr:from>
    <xdr:to>
      <xdr:col>55</xdr:col>
      <xdr:colOff>50800</xdr:colOff>
      <xdr:row>57</xdr:row>
      <xdr:rowOff>70953</xdr:rowOff>
    </xdr:to>
    <xdr:sp macro="" textlink="">
      <xdr:nvSpPr>
        <xdr:cNvPr id="355" name="フローチャート: 判断 354"/>
        <xdr:cNvSpPr/>
      </xdr:nvSpPr>
      <xdr:spPr>
        <a:xfrm>
          <a:off x="10426700" y="9742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79056</xdr:rowOff>
    </xdr:from>
    <xdr:to>
      <xdr:col>50</xdr:col>
      <xdr:colOff>114300</xdr:colOff>
      <xdr:row>56</xdr:row>
      <xdr:rowOff>126735</xdr:rowOff>
    </xdr:to>
    <xdr:cxnSp macro="">
      <xdr:nvCxnSpPr>
        <xdr:cNvPr id="356" name="直線コネクタ 355"/>
        <xdr:cNvCxnSpPr/>
      </xdr:nvCxnSpPr>
      <xdr:spPr>
        <a:xfrm flipV="1">
          <a:off x="8750300" y="9680256"/>
          <a:ext cx="889000" cy="47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135872</xdr:rowOff>
    </xdr:from>
    <xdr:to>
      <xdr:col>50</xdr:col>
      <xdr:colOff>165100</xdr:colOff>
      <xdr:row>57</xdr:row>
      <xdr:rowOff>66022</xdr:rowOff>
    </xdr:to>
    <xdr:sp macro="" textlink="">
      <xdr:nvSpPr>
        <xdr:cNvPr id="357" name="フローチャート: 判断 356"/>
        <xdr:cNvSpPr/>
      </xdr:nvSpPr>
      <xdr:spPr>
        <a:xfrm>
          <a:off x="9588500" y="9737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57149</xdr:rowOff>
    </xdr:from>
    <xdr:ext cx="534377" cy="259045"/>
    <xdr:sp macro="" textlink="">
      <xdr:nvSpPr>
        <xdr:cNvPr id="358" name="テキスト ボックス 357"/>
        <xdr:cNvSpPr txBox="1"/>
      </xdr:nvSpPr>
      <xdr:spPr>
        <a:xfrm>
          <a:off x="9372111" y="9829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126735</xdr:rowOff>
    </xdr:from>
    <xdr:to>
      <xdr:col>45</xdr:col>
      <xdr:colOff>177800</xdr:colOff>
      <xdr:row>56</xdr:row>
      <xdr:rowOff>162538</xdr:rowOff>
    </xdr:to>
    <xdr:cxnSp macro="">
      <xdr:nvCxnSpPr>
        <xdr:cNvPr id="359" name="直線コネクタ 358"/>
        <xdr:cNvCxnSpPr/>
      </xdr:nvCxnSpPr>
      <xdr:spPr>
        <a:xfrm flipV="1">
          <a:off x="7861300" y="9727935"/>
          <a:ext cx="889000" cy="35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145614</xdr:rowOff>
    </xdr:from>
    <xdr:to>
      <xdr:col>46</xdr:col>
      <xdr:colOff>38100</xdr:colOff>
      <xdr:row>57</xdr:row>
      <xdr:rowOff>75764</xdr:rowOff>
    </xdr:to>
    <xdr:sp macro="" textlink="">
      <xdr:nvSpPr>
        <xdr:cNvPr id="360" name="フローチャート: 判断 359"/>
        <xdr:cNvSpPr/>
      </xdr:nvSpPr>
      <xdr:spPr>
        <a:xfrm>
          <a:off x="8699500" y="9746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66891</xdr:rowOff>
    </xdr:from>
    <xdr:ext cx="534377" cy="259045"/>
    <xdr:sp macro="" textlink="">
      <xdr:nvSpPr>
        <xdr:cNvPr id="361" name="テキスト ボックス 360"/>
        <xdr:cNvSpPr txBox="1"/>
      </xdr:nvSpPr>
      <xdr:spPr>
        <a:xfrm>
          <a:off x="8483111" y="9839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162538</xdr:rowOff>
    </xdr:from>
    <xdr:to>
      <xdr:col>41</xdr:col>
      <xdr:colOff>50800</xdr:colOff>
      <xdr:row>57</xdr:row>
      <xdr:rowOff>62041</xdr:rowOff>
    </xdr:to>
    <xdr:cxnSp macro="">
      <xdr:nvCxnSpPr>
        <xdr:cNvPr id="362" name="直線コネクタ 361"/>
        <xdr:cNvCxnSpPr/>
      </xdr:nvCxnSpPr>
      <xdr:spPr>
        <a:xfrm flipV="1">
          <a:off x="6972300" y="9763738"/>
          <a:ext cx="889000" cy="70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5831</xdr:rowOff>
    </xdr:from>
    <xdr:to>
      <xdr:col>41</xdr:col>
      <xdr:colOff>101600</xdr:colOff>
      <xdr:row>57</xdr:row>
      <xdr:rowOff>107431</xdr:rowOff>
    </xdr:to>
    <xdr:sp macro="" textlink="">
      <xdr:nvSpPr>
        <xdr:cNvPr id="363" name="フローチャート: 判断 362"/>
        <xdr:cNvSpPr/>
      </xdr:nvSpPr>
      <xdr:spPr>
        <a:xfrm>
          <a:off x="7810500" y="977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98558</xdr:rowOff>
    </xdr:from>
    <xdr:ext cx="534377" cy="259045"/>
    <xdr:sp macro="" textlink="">
      <xdr:nvSpPr>
        <xdr:cNvPr id="364" name="テキスト ボックス 363"/>
        <xdr:cNvSpPr txBox="1"/>
      </xdr:nvSpPr>
      <xdr:spPr>
        <a:xfrm>
          <a:off x="7594111" y="9871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169280</xdr:rowOff>
    </xdr:from>
    <xdr:to>
      <xdr:col>36</xdr:col>
      <xdr:colOff>165100</xdr:colOff>
      <xdr:row>57</xdr:row>
      <xdr:rowOff>99430</xdr:rowOff>
    </xdr:to>
    <xdr:sp macro="" textlink="">
      <xdr:nvSpPr>
        <xdr:cNvPr id="365" name="フローチャート: 判断 364"/>
        <xdr:cNvSpPr/>
      </xdr:nvSpPr>
      <xdr:spPr>
        <a:xfrm>
          <a:off x="6921500" y="977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115957</xdr:rowOff>
    </xdr:from>
    <xdr:ext cx="534377" cy="259045"/>
    <xdr:sp macro="" textlink="">
      <xdr:nvSpPr>
        <xdr:cNvPr id="366" name="テキスト ボックス 365"/>
        <xdr:cNvSpPr txBox="1"/>
      </xdr:nvSpPr>
      <xdr:spPr>
        <a:xfrm>
          <a:off x="6705111" y="9545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68456</xdr:rowOff>
    </xdr:from>
    <xdr:to>
      <xdr:col>55</xdr:col>
      <xdr:colOff>50800</xdr:colOff>
      <xdr:row>56</xdr:row>
      <xdr:rowOff>170056</xdr:rowOff>
    </xdr:to>
    <xdr:sp macro="" textlink="">
      <xdr:nvSpPr>
        <xdr:cNvPr id="372" name="楕円 371"/>
        <xdr:cNvSpPr/>
      </xdr:nvSpPr>
      <xdr:spPr>
        <a:xfrm>
          <a:off x="10426700" y="9669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91333</xdr:rowOff>
    </xdr:from>
    <xdr:ext cx="534377" cy="259045"/>
    <xdr:sp macro="" textlink="">
      <xdr:nvSpPr>
        <xdr:cNvPr id="373" name="農林水産業費該当値テキスト"/>
        <xdr:cNvSpPr txBox="1"/>
      </xdr:nvSpPr>
      <xdr:spPr>
        <a:xfrm>
          <a:off x="10528300" y="9521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28256</xdr:rowOff>
    </xdr:from>
    <xdr:to>
      <xdr:col>50</xdr:col>
      <xdr:colOff>165100</xdr:colOff>
      <xdr:row>56</xdr:row>
      <xdr:rowOff>129856</xdr:rowOff>
    </xdr:to>
    <xdr:sp macro="" textlink="">
      <xdr:nvSpPr>
        <xdr:cNvPr id="374" name="楕円 373"/>
        <xdr:cNvSpPr/>
      </xdr:nvSpPr>
      <xdr:spPr>
        <a:xfrm>
          <a:off x="9588500" y="9629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146383</xdr:rowOff>
    </xdr:from>
    <xdr:ext cx="534377" cy="259045"/>
    <xdr:sp macro="" textlink="">
      <xdr:nvSpPr>
        <xdr:cNvPr id="375" name="テキスト ボックス 374"/>
        <xdr:cNvSpPr txBox="1"/>
      </xdr:nvSpPr>
      <xdr:spPr>
        <a:xfrm>
          <a:off x="9372111" y="9404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75935</xdr:rowOff>
    </xdr:from>
    <xdr:to>
      <xdr:col>46</xdr:col>
      <xdr:colOff>38100</xdr:colOff>
      <xdr:row>57</xdr:row>
      <xdr:rowOff>6085</xdr:rowOff>
    </xdr:to>
    <xdr:sp macro="" textlink="">
      <xdr:nvSpPr>
        <xdr:cNvPr id="376" name="楕円 375"/>
        <xdr:cNvSpPr/>
      </xdr:nvSpPr>
      <xdr:spPr>
        <a:xfrm>
          <a:off x="8699500" y="9677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22612</xdr:rowOff>
    </xdr:from>
    <xdr:ext cx="534377" cy="259045"/>
    <xdr:sp macro="" textlink="">
      <xdr:nvSpPr>
        <xdr:cNvPr id="377" name="テキスト ボックス 376"/>
        <xdr:cNvSpPr txBox="1"/>
      </xdr:nvSpPr>
      <xdr:spPr>
        <a:xfrm>
          <a:off x="8483111" y="9452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111738</xdr:rowOff>
    </xdr:from>
    <xdr:to>
      <xdr:col>41</xdr:col>
      <xdr:colOff>101600</xdr:colOff>
      <xdr:row>57</xdr:row>
      <xdr:rowOff>41888</xdr:rowOff>
    </xdr:to>
    <xdr:sp macro="" textlink="">
      <xdr:nvSpPr>
        <xdr:cNvPr id="378" name="楕円 377"/>
        <xdr:cNvSpPr/>
      </xdr:nvSpPr>
      <xdr:spPr>
        <a:xfrm>
          <a:off x="7810500" y="9712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58415</xdr:rowOff>
    </xdr:from>
    <xdr:ext cx="534377" cy="259045"/>
    <xdr:sp macro="" textlink="">
      <xdr:nvSpPr>
        <xdr:cNvPr id="379" name="テキスト ボックス 378"/>
        <xdr:cNvSpPr txBox="1"/>
      </xdr:nvSpPr>
      <xdr:spPr>
        <a:xfrm>
          <a:off x="7594111" y="9488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11241</xdr:rowOff>
    </xdr:from>
    <xdr:to>
      <xdr:col>36</xdr:col>
      <xdr:colOff>165100</xdr:colOff>
      <xdr:row>57</xdr:row>
      <xdr:rowOff>112841</xdr:rowOff>
    </xdr:to>
    <xdr:sp macro="" textlink="">
      <xdr:nvSpPr>
        <xdr:cNvPr id="380" name="楕円 379"/>
        <xdr:cNvSpPr/>
      </xdr:nvSpPr>
      <xdr:spPr>
        <a:xfrm>
          <a:off x="6921500" y="9783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103968</xdr:rowOff>
    </xdr:from>
    <xdr:ext cx="534377" cy="259045"/>
    <xdr:sp macro="" textlink="">
      <xdr:nvSpPr>
        <xdr:cNvPr id="381" name="テキスト ボックス 380"/>
        <xdr:cNvSpPr txBox="1"/>
      </xdr:nvSpPr>
      <xdr:spPr>
        <a:xfrm>
          <a:off x="6705111" y="9876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2" name="直線コネクタ 39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3" name="テキスト ボックス 39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4" name="直線コネクタ 39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5" name="テキスト ボックス 394"/>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6" name="直線コネクタ 39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7" name="テキスト ボックス 396"/>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8" name="直線コネクタ 39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9" name="テキスト ボックス 398"/>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73086</xdr:rowOff>
    </xdr:from>
    <xdr:to>
      <xdr:col>54</xdr:col>
      <xdr:colOff>189865</xdr:colOff>
      <xdr:row>78</xdr:row>
      <xdr:rowOff>121193</xdr:rowOff>
    </xdr:to>
    <xdr:cxnSp macro="">
      <xdr:nvCxnSpPr>
        <xdr:cNvPr id="403" name="直線コネクタ 402"/>
        <xdr:cNvCxnSpPr/>
      </xdr:nvCxnSpPr>
      <xdr:spPr>
        <a:xfrm flipV="1">
          <a:off x="10475595" y="12417486"/>
          <a:ext cx="1270" cy="1076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125020</xdr:rowOff>
    </xdr:from>
    <xdr:ext cx="469744" cy="259045"/>
    <xdr:sp macro="" textlink="">
      <xdr:nvSpPr>
        <xdr:cNvPr id="404" name="商工費最小値テキスト"/>
        <xdr:cNvSpPr txBox="1"/>
      </xdr:nvSpPr>
      <xdr:spPr>
        <a:xfrm>
          <a:off x="10528300" y="13498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121193</xdr:rowOff>
    </xdr:from>
    <xdr:to>
      <xdr:col>55</xdr:col>
      <xdr:colOff>88900</xdr:colOff>
      <xdr:row>78</xdr:row>
      <xdr:rowOff>121193</xdr:rowOff>
    </xdr:to>
    <xdr:cxnSp macro="">
      <xdr:nvCxnSpPr>
        <xdr:cNvPr id="405" name="直線コネクタ 404"/>
        <xdr:cNvCxnSpPr/>
      </xdr:nvCxnSpPr>
      <xdr:spPr>
        <a:xfrm>
          <a:off x="10388600" y="13494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71</xdr:row>
      <xdr:rowOff>19763</xdr:rowOff>
    </xdr:from>
    <xdr:ext cx="599010" cy="259045"/>
    <xdr:sp macro="" textlink="">
      <xdr:nvSpPr>
        <xdr:cNvPr id="406" name="商工費最大値テキスト"/>
        <xdr:cNvSpPr txBox="1"/>
      </xdr:nvSpPr>
      <xdr:spPr>
        <a:xfrm>
          <a:off x="10528300" y="12192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239,570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72</xdr:row>
      <xdr:rowOff>73086</xdr:rowOff>
    </xdr:from>
    <xdr:to>
      <xdr:col>55</xdr:col>
      <xdr:colOff>88900</xdr:colOff>
      <xdr:row>72</xdr:row>
      <xdr:rowOff>73086</xdr:rowOff>
    </xdr:to>
    <xdr:cxnSp macro="">
      <xdr:nvCxnSpPr>
        <xdr:cNvPr id="407" name="直線コネクタ 406"/>
        <xdr:cNvCxnSpPr/>
      </xdr:nvCxnSpPr>
      <xdr:spPr>
        <a:xfrm>
          <a:off x="10388600" y="1241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56187</xdr:rowOff>
    </xdr:from>
    <xdr:to>
      <xdr:col>55</xdr:col>
      <xdr:colOff>0</xdr:colOff>
      <xdr:row>78</xdr:row>
      <xdr:rowOff>73653</xdr:rowOff>
    </xdr:to>
    <xdr:cxnSp macro="">
      <xdr:nvCxnSpPr>
        <xdr:cNvPr id="408" name="直線コネクタ 407"/>
        <xdr:cNvCxnSpPr/>
      </xdr:nvCxnSpPr>
      <xdr:spPr>
        <a:xfrm flipV="1">
          <a:off x="9639300" y="13429287"/>
          <a:ext cx="838200" cy="17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146214</xdr:rowOff>
    </xdr:from>
    <xdr:ext cx="534377" cy="259045"/>
    <xdr:sp macro="" textlink="">
      <xdr:nvSpPr>
        <xdr:cNvPr id="409" name="商工費平均値テキスト"/>
        <xdr:cNvSpPr txBox="1"/>
      </xdr:nvSpPr>
      <xdr:spPr>
        <a:xfrm>
          <a:off x="10528300" y="131764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123337</xdr:rowOff>
    </xdr:from>
    <xdr:to>
      <xdr:col>55</xdr:col>
      <xdr:colOff>50800</xdr:colOff>
      <xdr:row>78</xdr:row>
      <xdr:rowOff>53487</xdr:rowOff>
    </xdr:to>
    <xdr:sp macro="" textlink="">
      <xdr:nvSpPr>
        <xdr:cNvPr id="410" name="フローチャート: 判断 409"/>
        <xdr:cNvSpPr/>
      </xdr:nvSpPr>
      <xdr:spPr>
        <a:xfrm>
          <a:off x="10426700" y="13324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19735</xdr:rowOff>
    </xdr:from>
    <xdr:to>
      <xdr:col>50</xdr:col>
      <xdr:colOff>114300</xdr:colOff>
      <xdr:row>78</xdr:row>
      <xdr:rowOff>73653</xdr:rowOff>
    </xdr:to>
    <xdr:cxnSp macro="">
      <xdr:nvCxnSpPr>
        <xdr:cNvPr id="411" name="直線コネクタ 410"/>
        <xdr:cNvCxnSpPr/>
      </xdr:nvCxnSpPr>
      <xdr:spPr>
        <a:xfrm>
          <a:off x="8750300" y="13392835"/>
          <a:ext cx="889000" cy="53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119176</xdr:rowOff>
    </xdr:from>
    <xdr:to>
      <xdr:col>50</xdr:col>
      <xdr:colOff>165100</xdr:colOff>
      <xdr:row>78</xdr:row>
      <xdr:rowOff>49326</xdr:rowOff>
    </xdr:to>
    <xdr:sp macro="" textlink="">
      <xdr:nvSpPr>
        <xdr:cNvPr id="412" name="フローチャート: 判断 411"/>
        <xdr:cNvSpPr/>
      </xdr:nvSpPr>
      <xdr:spPr>
        <a:xfrm>
          <a:off x="9588500" y="1332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65853</xdr:rowOff>
    </xdr:from>
    <xdr:ext cx="534377" cy="259045"/>
    <xdr:sp macro="" textlink="">
      <xdr:nvSpPr>
        <xdr:cNvPr id="413" name="テキスト ボックス 412"/>
        <xdr:cNvSpPr txBox="1"/>
      </xdr:nvSpPr>
      <xdr:spPr>
        <a:xfrm>
          <a:off x="9372111" y="13096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19735</xdr:rowOff>
    </xdr:from>
    <xdr:to>
      <xdr:col>45</xdr:col>
      <xdr:colOff>177800</xdr:colOff>
      <xdr:row>78</xdr:row>
      <xdr:rowOff>96934</xdr:rowOff>
    </xdr:to>
    <xdr:cxnSp macro="">
      <xdr:nvCxnSpPr>
        <xdr:cNvPr id="414" name="直線コネクタ 413"/>
        <xdr:cNvCxnSpPr/>
      </xdr:nvCxnSpPr>
      <xdr:spPr>
        <a:xfrm flipV="1">
          <a:off x="7861300" y="13392835"/>
          <a:ext cx="889000" cy="77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112016</xdr:rowOff>
    </xdr:from>
    <xdr:to>
      <xdr:col>46</xdr:col>
      <xdr:colOff>38100</xdr:colOff>
      <xdr:row>78</xdr:row>
      <xdr:rowOff>42166</xdr:rowOff>
    </xdr:to>
    <xdr:sp macro="" textlink="">
      <xdr:nvSpPr>
        <xdr:cNvPr id="415" name="フローチャート: 判断 414"/>
        <xdr:cNvSpPr/>
      </xdr:nvSpPr>
      <xdr:spPr>
        <a:xfrm>
          <a:off x="8699500" y="13313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58693</xdr:rowOff>
    </xdr:from>
    <xdr:ext cx="534377" cy="259045"/>
    <xdr:sp macro="" textlink="">
      <xdr:nvSpPr>
        <xdr:cNvPr id="416" name="テキスト ボックス 415"/>
        <xdr:cNvSpPr txBox="1"/>
      </xdr:nvSpPr>
      <xdr:spPr>
        <a:xfrm>
          <a:off x="8483111" y="13088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96727</xdr:rowOff>
    </xdr:from>
    <xdr:to>
      <xdr:col>41</xdr:col>
      <xdr:colOff>50800</xdr:colOff>
      <xdr:row>78</xdr:row>
      <xdr:rowOff>96934</xdr:rowOff>
    </xdr:to>
    <xdr:cxnSp macro="">
      <xdr:nvCxnSpPr>
        <xdr:cNvPr id="417" name="直線コネクタ 416"/>
        <xdr:cNvCxnSpPr/>
      </xdr:nvCxnSpPr>
      <xdr:spPr>
        <a:xfrm>
          <a:off x="6972300" y="13469827"/>
          <a:ext cx="889000" cy="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161348</xdr:rowOff>
    </xdr:from>
    <xdr:to>
      <xdr:col>41</xdr:col>
      <xdr:colOff>101600</xdr:colOff>
      <xdr:row>78</xdr:row>
      <xdr:rowOff>91498</xdr:rowOff>
    </xdr:to>
    <xdr:sp macro="" textlink="">
      <xdr:nvSpPr>
        <xdr:cNvPr id="418" name="フローチャート: 判断 417"/>
        <xdr:cNvSpPr/>
      </xdr:nvSpPr>
      <xdr:spPr>
        <a:xfrm>
          <a:off x="7810500" y="13362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108025</xdr:rowOff>
    </xdr:from>
    <xdr:ext cx="534377" cy="259045"/>
    <xdr:sp macro="" textlink="">
      <xdr:nvSpPr>
        <xdr:cNvPr id="419" name="テキスト ボックス 418"/>
        <xdr:cNvSpPr txBox="1"/>
      </xdr:nvSpPr>
      <xdr:spPr>
        <a:xfrm>
          <a:off x="7594111" y="13138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1423</xdr:rowOff>
    </xdr:from>
    <xdr:to>
      <xdr:col>36</xdr:col>
      <xdr:colOff>165100</xdr:colOff>
      <xdr:row>78</xdr:row>
      <xdr:rowOff>103023</xdr:rowOff>
    </xdr:to>
    <xdr:sp macro="" textlink="">
      <xdr:nvSpPr>
        <xdr:cNvPr id="420" name="フローチャート: 判断 419"/>
        <xdr:cNvSpPr/>
      </xdr:nvSpPr>
      <xdr:spPr>
        <a:xfrm>
          <a:off x="6921500" y="1337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119550</xdr:rowOff>
    </xdr:from>
    <xdr:ext cx="534377" cy="259045"/>
    <xdr:sp macro="" textlink="">
      <xdr:nvSpPr>
        <xdr:cNvPr id="421" name="テキスト ボックス 420"/>
        <xdr:cNvSpPr txBox="1"/>
      </xdr:nvSpPr>
      <xdr:spPr>
        <a:xfrm>
          <a:off x="6705111" y="13149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5387</xdr:rowOff>
    </xdr:from>
    <xdr:to>
      <xdr:col>55</xdr:col>
      <xdr:colOff>50800</xdr:colOff>
      <xdr:row>78</xdr:row>
      <xdr:rowOff>106987</xdr:rowOff>
    </xdr:to>
    <xdr:sp macro="" textlink="">
      <xdr:nvSpPr>
        <xdr:cNvPr id="427" name="楕円 426"/>
        <xdr:cNvSpPr/>
      </xdr:nvSpPr>
      <xdr:spPr>
        <a:xfrm>
          <a:off x="10426700" y="13378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101762</xdr:rowOff>
    </xdr:from>
    <xdr:ext cx="534377" cy="259045"/>
    <xdr:sp macro="" textlink="">
      <xdr:nvSpPr>
        <xdr:cNvPr id="428" name="商工費該当値テキスト"/>
        <xdr:cNvSpPr txBox="1"/>
      </xdr:nvSpPr>
      <xdr:spPr>
        <a:xfrm>
          <a:off x="10528300" y="13303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22853</xdr:rowOff>
    </xdr:from>
    <xdr:to>
      <xdr:col>50</xdr:col>
      <xdr:colOff>165100</xdr:colOff>
      <xdr:row>78</xdr:row>
      <xdr:rowOff>124453</xdr:rowOff>
    </xdr:to>
    <xdr:sp macro="" textlink="">
      <xdr:nvSpPr>
        <xdr:cNvPr id="429" name="楕円 428"/>
        <xdr:cNvSpPr/>
      </xdr:nvSpPr>
      <xdr:spPr>
        <a:xfrm>
          <a:off x="9588500" y="13395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115580</xdr:rowOff>
    </xdr:from>
    <xdr:ext cx="534377" cy="259045"/>
    <xdr:sp macro="" textlink="">
      <xdr:nvSpPr>
        <xdr:cNvPr id="430" name="テキスト ボックス 429"/>
        <xdr:cNvSpPr txBox="1"/>
      </xdr:nvSpPr>
      <xdr:spPr>
        <a:xfrm>
          <a:off x="9372111" y="13488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140385</xdr:rowOff>
    </xdr:from>
    <xdr:to>
      <xdr:col>46</xdr:col>
      <xdr:colOff>38100</xdr:colOff>
      <xdr:row>78</xdr:row>
      <xdr:rowOff>70535</xdr:rowOff>
    </xdr:to>
    <xdr:sp macro="" textlink="">
      <xdr:nvSpPr>
        <xdr:cNvPr id="431" name="楕円 430"/>
        <xdr:cNvSpPr/>
      </xdr:nvSpPr>
      <xdr:spPr>
        <a:xfrm>
          <a:off x="8699500" y="13342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61662</xdr:rowOff>
    </xdr:from>
    <xdr:ext cx="534377" cy="259045"/>
    <xdr:sp macro="" textlink="">
      <xdr:nvSpPr>
        <xdr:cNvPr id="432" name="テキスト ボックス 431"/>
        <xdr:cNvSpPr txBox="1"/>
      </xdr:nvSpPr>
      <xdr:spPr>
        <a:xfrm>
          <a:off x="8483111" y="13434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46134</xdr:rowOff>
    </xdr:from>
    <xdr:to>
      <xdr:col>41</xdr:col>
      <xdr:colOff>101600</xdr:colOff>
      <xdr:row>78</xdr:row>
      <xdr:rowOff>147734</xdr:rowOff>
    </xdr:to>
    <xdr:sp macro="" textlink="">
      <xdr:nvSpPr>
        <xdr:cNvPr id="433" name="楕円 432"/>
        <xdr:cNvSpPr/>
      </xdr:nvSpPr>
      <xdr:spPr>
        <a:xfrm>
          <a:off x="7810500" y="13419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138861</xdr:rowOff>
    </xdr:from>
    <xdr:ext cx="469744" cy="259045"/>
    <xdr:sp macro="" textlink="">
      <xdr:nvSpPr>
        <xdr:cNvPr id="434" name="テキスト ボックス 433"/>
        <xdr:cNvSpPr txBox="1"/>
      </xdr:nvSpPr>
      <xdr:spPr>
        <a:xfrm>
          <a:off x="7626428" y="13511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45927</xdr:rowOff>
    </xdr:from>
    <xdr:to>
      <xdr:col>36</xdr:col>
      <xdr:colOff>165100</xdr:colOff>
      <xdr:row>78</xdr:row>
      <xdr:rowOff>147527</xdr:rowOff>
    </xdr:to>
    <xdr:sp macro="" textlink="">
      <xdr:nvSpPr>
        <xdr:cNvPr id="435" name="楕円 434"/>
        <xdr:cNvSpPr/>
      </xdr:nvSpPr>
      <xdr:spPr>
        <a:xfrm>
          <a:off x="6921500" y="13419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138654</xdr:rowOff>
    </xdr:from>
    <xdr:ext cx="469744" cy="259045"/>
    <xdr:sp macro="" textlink="">
      <xdr:nvSpPr>
        <xdr:cNvPr id="436" name="テキスト ボックス 435"/>
        <xdr:cNvSpPr txBox="1"/>
      </xdr:nvSpPr>
      <xdr:spPr>
        <a:xfrm>
          <a:off x="6737428" y="13511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47" name="直線コネクタ 446"/>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48" name="テキスト ボックス 447"/>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49" name="直線コネクタ 448"/>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54627</xdr:rowOff>
    </xdr:from>
    <xdr:ext cx="531299" cy="259045"/>
    <xdr:sp macro="" textlink="">
      <xdr:nvSpPr>
        <xdr:cNvPr id="450" name="テキスト ボックス 449"/>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51" name="直線コネクタ 450"/>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111777</xdr:rowOff>
    </xdr:from>
    <xdr:ext cx="531299" cy="259045"/>
    <xdr:sp macro="" textlink="">
      <xdr:nvSpPr>
        <xdr:cNvPr id="452" name="テキスト ボックス 451"/>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3" name="直線コネクタ 45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4" name="テキスト ボックス 453"/>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5" name="直線コネクタ 454"/>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54627</xdr:rowOff>
    </xdr:from>
    <xdr:ext cx="595419" cy="259045"/>
    <xdr:sp macro="" textlink="">
      <xdr:nvSpPr>
        <xdr:cNvPr id="456" name="テキスト ボックス 455"/>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7" name="直線コネクタ 456"/>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8" name="テキスト ボックス 457"/>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59" name="直線コネクタ 458"/>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60" name="テキスト ボックス 459"/>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1" name="直線コネクタ 46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2" name="テキスト ボックス 46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95847</xdr:rowOff>
    </xdr:from>
    <xdr:to>
      <xdr:col>54</xdr:col>
      <xdr:colOff>189865</xdr:colOff>
      <xdr:row>98</xdr:row>
      <xdr:rowOff>112173</xdr:rowOff>
    </xdr:to>
    <xdr:cxnSp macro="">
      <xdr:nvCxnSpPr>
        <xdr:cNvPr id="464" name="直線コネクタ 463"/>
        <xdr:cNvCxnSpPr/>
      </xdr:nvCxnSpPr>
      <xdr:spPr>
        <a:xfrm flipV="1">
          <a:off x="10475595" y="15526347"/>
          <a:ext cx="1270" cy="1387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116000</xdr:rowOff>
    </xdr:from>
    <xdr:ext cx="534377" cy="259045"/>
    <xdr:sp macro="" textlink="">
      <xdr:nvSpPr>
        <xdr:cNvPr id="465" name="土木費最小値テキスト"/>
        <xdr:cNvSpPr txBox="1"/>
      </xdr:nvSpPr>
      <xdr:spPr>
        <a:xfrm>
          <a:off x="10528300" y="16918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112173</xdr:rowOff>
    </xdr:from>
    <xdr:to>
      <xdr:col>55</xdr:col>
      <xdr:colOff>88900</xdr:colOff>
      <xdr:row>98</xdr:row>
      <xdr:rowOff>112173</xdr:rowOff>
    </xdr:to>
    <xdr:cxnSp macro="">
      <xdr:nvCxnSpPr>
        <xdr:cNvPr id="466" name="直線コネクタ 465"/>
        <xdr:cNvCxnSpPr/>
      </xdr:nvCxnSpPr>
      <xdr:spPr>
        <a:xfrm>
          <a:off x="10388600" y="16914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42524</xdr:rowOff>
    </xdr:from>
    <xdr:ext cx="599010" cy="259045"/>
    <xdr:sp macro="" textlink="">
      <xdr:nvSpPr>
        <xdr:cNvPr id="467" name="土木費最大値テキスト"/>
        <xdr:cNvSpPr txBox="1"/>
      </xdr:nvSpPr>
      <xdr:spPr>
        <a:xfrm>
          <a:off x="10528300" y="15301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166,604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95847</xdr:rowOff>
    </xdr:from>
    <xdr:to>
      <xdr:col>55</xdr:col>
      <xdr:colOff>88900</xdr:colOff>
      <xdr:row>90</xdr:row>
      <xdr:rowOff>95847</xdr:rowOff>
    </xdr:to>
    <xdr:cxnSp macro="">
      <xdr:nvCxnSpPr>
        <xdr:cNvPr id="468" name="直線コネクタ 467"/>
        <xdr:cNvCxnSpPr/>
      </xdr:nvCxnSpPr>
      <xdr:spPr>
        <a:xfrm>
          <a:off x="10388600" y="15526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2969</xdr:rowOff>
    </xdr:from>
    <xdr:to>
      <xdr:col>55</xdr:col>
      <xdr:colOff>0</xdr:colOff>
      <xdr:row>97</xdr:row>
      <xdr:rowOff>31659</xdr:rowOff>
    </xdr:to>
    <xdr:cxnSp macro="">
      <xdr:nvCxnSpPr>
        <xdr:cNvPr id="469" name="直線コネクタ 468"/>
        <xdr:cNvCxnSpPr/>
      </xdr:nvCxnSpPr>
      <xdr:spPr>
        <a:xfrm flipV="1">
          <a:off x="9639300" y="16633619"/>
          <a:ext cx="838200" cy="28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23680</xdr:rowOff>
    </xdr:from>
    <xdr:ext cx="534377" cy="259045"/>
    <xdr:sp macro="" textlink="">
      <xdr:nvSpPr>
        <xdr:cNvPr id="470" name="土木費平均値テキスト"/>
        <xdr:cNvSpPr txBox="1"/>
      </xdr:nvSpPr>
      <xdr:spPr>
        <a:xfrm>
          <a:off x="10528300" y="163114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803</xdr:rowOff>
    </xdr:from>
    <xdr:to>
      <xdr:col>55</xdr:col>
      <xdr:colOff>50800</xdr:colOff>
      <xdr:row>96</xdr:row>
      <xdr:rowOff>102403</xdr:rowOff>
    </xdr:to>
    <xdr:sp macro="" textlink="">
      <xdr:nvSpPr>
        <xdr:cNvPr id="471" name="フローチャート: 判断 470"/>
        <xdr:cNvSpPr/>
      </xdr:nvSpPr>
      <xdr:spPr>
        <a:xfrm>
          <a:off x="10426700" y="16460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31659</xdr:rowOff>
    </xdr:from>
    <xdr:to>
      <xdr:col>50</xdr:col>
      <xdr:colOff>114300</xdr:colOff>
      <xdr:row>97</xdr:row>
      <xdr:rowOff>75873</xdr:rowOff>
    </xdr:to>
    <xdr:cxnSp macro="">
      <xdr:nvCxnSpPr>
        <xdr:cNvPr id="472" name="直線コネクタ 471"/>
        <xdr:cNvCxnSpPr/>
      </xdr:nvCxnSpPr>
      <xdr:spPr>
        <a:xfrm flipV="1">
          <a:off x="8750300" y="16662309"/>
          <a:ext cx="889000" cy="44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156460</xdr:rowOff>
    </xdr:from>
    <xdr:to>
      <xdr:col>50</xdr:col>
      <xdr:colOff>165100</xdr:colOff>
      <xdr:row>96</xdr:row>
      <xdr:rowOff>86610</xdr:rowOff>
    </xdr:to>
    <xdr:sp macro="" textlink="">
      <xdr:nvSpPr>
        <xdr:cNvPr id="473" name="フローチャート: 判断 472"/>
        <xdr:cNvSpPr/>
      </xdr:nvSpPr>
      <xdr:spPr>
        <a:xfrm>
          <a:off x="9588500" y="16444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103137</xdr:rowOff>
    </xdr:from>
    <xdr:ext cx="534377" cy="259045"/>
    <xdr:sp macro="" textlink="">
      <xdr:nvSpPr>
        <xdr:cNvPr id="474" name="テキスト ボックス 473"/>
        <xdr:cNvSpPr txBox="1"/>
      </xdr:nvSpPr>
      <xdr:spPr>
        <a:xfrm>
          <a:off x="9372111" y="16219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75873</xdr:rowOff>
    </xdr:from>
    <xdr:to>
      <xdr:col>45</xdr:col>
      <xdr:colOff>177800</xdr:colOff>
      <xdr:row>97</xdr:row>
      <xdr:rowOff>102752</xdr:rowOff>
    </xdr:to>
    <xdr:cxnSp macro="">
      <xdr:nvCxnSpPr>
        <xdr:cNvPr id="475" name="直線コネクタ 474"/>
        <xdr:cNvCxnSpPr/>
      </xdr:nvCxnSpPr>
      <xdr:spPr>
        <a:xfrm flipV="1">
          <a:off x="7861300" y="16706523"/>
          <a:ext cx="889000" cy="26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35083</xdr:rowOff>
    </xdr:from>
    <xdr:to>
      <xdr:col>46</xdr:col>
      <xdr:colOff>38100</xdr:colOff>
      <xdr:row>96</xdr:row>
      <xdr:rowOff>136683</xdr:rowOff>
    </xdr:to>
    <xdr:sp macro="" textlink="">
      <xdr:nvSpPr>
        <xdr:cNvPr id="476" name="フローチャート: 判断 475"/>
        <xdr:cNvSpPr/>
      </xdr:nvSpPr>
      <xdr:spPr>
        <a:xfrm>
          <a:off x="8699500" y="16494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153210</xdr:rowOff>
    </xdr:from>
    <xdr:ext cx="534377" cy="259045"/>
    <xdr:sp macro="" textlink="">
      <xdr:nvSpPr>
        <xdr:cNvPr id="477" name="テキスト ボックス 476"/>
        <xdr:cNvSpPr txBox="1"/>
      </xdr:nvSpPr>
      <xdr:spPr>
        <a:xfrm>
          <a:off x="8483111" y="16269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102752</xdr:rowOff>
    </xdr:from>
    <xdr:to>
      <xdr:col>41</xdr:col>
      <xdr:colOff>50800</xdr:colOff>
      <xdr:row>97</xdr:row>
      <xdr:rowOff>144129</xdr:rowOff>
    </xdr:to>
    <xdr:cxnSp macro="">
      <xdr:nvCxnSpPr>
        <xdr:cNvPr id="478" name="直線コネクタ 477"/>
        <xdr:cNvCxnSpPr/>
      </xdr:nvCxnSpPr>
      <xdr:spPr>
        <a:xfrm flipV="1">
          <a:off x="6972300" y="16733402"/>
          <a:ext cx="889000" cy="41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85213</xdr:rowOff>
    </xdr:from>
    <xdr:to>
      <xdr:col>41</xdr:col>
      <xdr:colOff>101600</xdr:colOff>
      <xdr:row>97</xdr:row>
      <xdr:rowOff>15363</xdr:rowOff>
    </xdr:to>
    <xdr:sp macro="" textlink="">
      <xdr:nvSpPr>
        <xdr:cNvPr id="479" name="フローチャート: 判断 478"/>
        <xdr:cNvSpPr/>
      </xdr:nvSpPr>
      <xdr:spPr>
        <a:xfrm>
          <a:off x="7810500" y="1654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31890</xdr:rowOff>
    </xdr:from>
    <xdr:ext cx="534377" cy="259045"/>
    <xdr:sp macro="" textlink="">
      <xdr:nvSpPr>
        <xdr:cNvPr id="480" name="テキスト ボックス 479"/>
        <xdr:cNvSpPr txBox="1"/>
      </xdr:nvSpPr>
      <xdr:spPr>
        <a:xfrm>
          <a:off x="7594111" y="16319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75622</xdr:rowOff>
    </xdr:from>
    <xdr:to>
      <xdr:col>36</xdr:col>
      <xdr:colOff>165100</xdr:colOff>
      <xdr:row>97</xdr:row>
      <xdr:rowOff>5772</xdr:rowOff>
    </xdr:to>
    <xdr:sp macro="" textlink="">
      <xdr:nvSpPr>
        <xdr:cNvPr id="481" name="フローチャート: 判断 480"/>
        <xdr:cNvSpPr/>
      </xdr:nvSpPr>
      <xdr:spPr>
        <a:xfrm>
          <a:off x="6921500" y="1653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22299</xdr:rowOff>
    </xdr:from>
    <xdr:ext cx="534377" cy="259045"/>
    <xdr:sp macro="" textlink="">
      <xdr:nvSpPr>
        <xdr:cNvPr id="482" name="テキスト ボックス 481"/>
        <xdr:cNvSpPr txBox="1"/>
      </xdr:nvSpPr>
      <xdr:spPr>
        <a:xfrm>
          <a:off x="6705111" y="16310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3" name="テキスト ボックス 48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4" name="テキスト ボックス 48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5" name="テキスト ボックス 48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6" name="テキスト ボックス 48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7" name="テキスト ボックス 48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123619</xdr:rowOff>
    </xdr:from>
    <xdr:to>
      <xdr:col>55</xdr:col>
      <xdr:colOff>50800</xdr:colOff>
      <xdr:row>97</xdr:row>
      <xdr:rowOff>53769</xdr:rowOff>
    </xdr:to>
    <xdr:sp macro="" textlink="">
      <xdr:nvSpPr>
        <xdr:cNvPr id="488" name="楕円 487"/>
        <xdr:cNvSpPr/>
      </xdr:nvSpPr>
      <xdr:spPr>
        <a:xfrm>
          <a:off x="10426700" y="16582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102046</xdr:rowOff>
    </xdr:from>
    <xdr:ext cx="534377" cy="259045"/>
    <xdr:sp macro="" textlink="">
      <xdr:nvSpPr>
        <xdr:cNvPr id="489" name="土木費該当値テキスト"/>
        <xdr:cNvSpPr txBox="1"/>
      </xdr:nvSpPr>
      <xdr:spPr>
        <a:xfrm>
          <a:off x="10528300" y="16561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152309</xdr:rowOff>
    </xdr:from>
    <xdr:to>
      <xdr:col>50</xdr:col>
      <xdr:colOff>165100</xdr:colOff>
      <xdr:row>97</xdr:row>
      <xdr:rowOff>82459</xdr:rowOff>
    </xdr:to>
    <xdr:sp macro="" textlink="">
      <xdr:nvSpPr>
        <xdr:cNvPr id="490" name="楕円 489"/>
        <xdr:cNvSpPr/>
      </xdr:nvSpPr>
      <xdr:spPr>
        <a:xfrm>
          <a:off x="9588500" y="16611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73586</xdr:rowOff>
    </xdr:from>
    <xdr:ext cx="534377" cy="259045"/>
    <xdr:sp macro="" textlink="">
      <xdr:nvSpPr>
        <xdr:cNvPr id="491" name="テキスト ボックス 490"/>
        <xdr:cNvSpPr txBox="1"/>
      </xdr:nvSpPr>
      <xdr:spPr>
        <a:xfrm>
          <a:off x="9372111" y="16704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25073</xdr:rowOff>
    </xdr:from>
    <xdr:to>
      <xdr:col>46</xdr:col>
      <xdr:colOff>38100</xdr:colOff>
      <xdr:row>97</xdr:row>
      <xdr:rowOff>126673</xdr:rowOff>
    </xdr:to>
    <xdr:sp macro="" textlink="">
      <xdr:nvSpPr>
        <xdr:cNvPr id="492" name="楕円 491"/>
        <xdr:cNvSpPr/>
      </xdr:nvSpPr>
      <xdr:spPr>
        <a:xfrm>
          <a:off x="8699500" y="1665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117800</xdr:rowOff>
    </xdr:from>
    <xdr:ext cx="534377" cy="259045"/>
    <xdr:sp macro="" textlink="">
      <xdr:nvSpPr>
        <xdr:cNvPr id="493" name="テキスト ボックス 492"/>
        <xdr:cNvSpPr txBox="1"/>
      </xdr:nvSpPr>
      <xdr:spPr>
        <a:xfrm>
          <a:off x="8483111" y="16748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51952</xdr:rowOff>
    </xdr:from>
    <xdr:to>
      <xdr:col>41</xdr:col>
      <xdr:colOff>101600</xdr:colOff>
      <xdr:row>97</xdr:row>
      <xdr:rowOff>153552</xdr:rowOff>
    </xdr:to>
    <xdr:sp macro="" textlink="">
      <xdr:nvSpPr>
        <xdr:cNvPr id="494" name="楕円 493"/>
        <xdr:cNvSpPr/>
      </xdr:nvSpPr>
      <xdr:spPr>
        <a:xfrm>
          <a:off x="7810500" y="16682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144679</xdr:rowOff>
    </xdr:from>
    <xdr:ext cx="534377" cy="259045"/>
    <xdr:sp macro="" textlink="">
      <xdr:nvSpPr>
        <xdr:cNvPr id="495" name="テキスト ボックス 494"/>
        <xdr:cNvSpPr txBox="1"/>
      </xdr:nvSpPr>
      <xdr:spPr>
        <a:xfrm>
          <a:off x="7594111" y="16775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93329</xdr:rowOff>
    </xdr:from>
    <xdr:to>
      <xdr:col>36</xdr:col>
      <xdr:colOff>165100</xdr:colOff>
      <xdr:row>98</xdr:row>
      <xdr:rowOff>23479</xdr:rowOff>
    </xdr:to>
    <xdr:sp macro="" textlink="">
      <xdr:nvSpPr>
        <xdr:cNvPr id="496" name="楕円 495"/>
        <xdr:cNvSpPr/>
      </xdr:nvSpPr>
      <xdr:spPr>
        <a:xfrm>
          <a:off x="6921500" y="16723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14606</xdr:rowOff>
    </xdr:from>
    <xdr:ext cx="534377" cy="259045"/>
    <xdr:sp macro="" textlink="">
      <xdr:nvSpPr>
        <xdr:cNvPr id="497" name="テキスト ボックス 496"/>
        <xdr:cNvSpPr txBox="1"/>
      </xdr:nvSpPr>
      <xdr:spPr>
        <a:xfrm>
          <a:off x="6705111" y="16816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8" name="正方形/長方形 49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9" name="正方形/長方形 49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0" name="正方形/長方形 49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1" name="正方形/長方形 50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2" name="正方形/長方形 50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3" name="正方形/長方形 50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4" name="正方形/長方形 50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5" name="正方形/長方形 50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6" name="テキスト ボックス 50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7" name="直線コネクタ 50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8" name="直線コネクタ 50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9" name="テキスト ボックス 50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0" name="直線コネクタ 50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1" name="テキスト ボックス 510"/>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2" name="直線コネクタ 51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3" name="テキスト ボックス 512"/>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4" name="直線コネクタ 51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5" name="テキスト ボックス 514"/>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6" name="直線コネクタ 51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7" name="テキスト ボックス 516"/>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9" name="テキスト ボックス 51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32848</xdr:rowOff>
    </xdr:from>
    <xdr:to>
      <xdr:col>85</xdr:col>
      <xdr:colOff>126364</xdr:colOff>
      <xdr:row>38</xdr:row>
      <xdr:rowOff>16104</xdr:rowOff>
    </xdr:to>
    <xdr:cxnSp macro="">
      <xdr:nvCxnSpPr>
        <xdr:cNvPr id="521" name="直線コネクタ 520"/>
        <xdr:cNvCxnSpPr/>
      </xdr:nvCxnSpPr>
      <xdr:spPr>
        <a:xfrm flipV="1">
          <a:off x="16317595" y="5347798"/>
          <a:ext cx="1269" cy="1183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19931</xdr:rowOff>
    </xdr:from>
    <xdr:ext cx="534377" cy="259045"/>
    <xdr:sp macro="" textlink="">
      <xdr:nvSpPr>
        <xdr:cNvPr id="522" name="消防費最小値テキスト"/>
        <xdr:cNvSpPr txBox="1"/>
      </xdr:nvSpPr>
      <xdr:spPr>
        <a:xfrm>
          <a:off x="16370300" y="6535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16104</xdr:rowOff>
    </xdr:from>
    <xdr:to>
      <xdr:col>86</xdr:col>
      <xdr:colOff>25400</xdr:colOff>
      <xdr:row>38</xdr:row>
      <xdr:rowOff>16104</xdr:rowOff>
    </xdr:to>
    <xdr:cxnSp macro="">
      <xdr:nvCxnSpPr>
        <xdr:cNvPr id="523" name="直線コネクタ 522"/>
        <xdr:cNvCxnSpPr/>
      </xdr:nvCxnSpPr>
      <xdr:spPr>
        <a:xfrm>
          <a:off x="16230600" y="6531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150975</xdr:rowOff>
    </xdr:from>
    <xdr:ext cx="534377" cy="259045"/>
    <xdr:sp macro="" textlink="">
      <xdr:nvSpPr>
        <xdr:cNvPr id="524" name="消防費最大値テキスト"/>
        <xdr:cNvSpPr txBox="1"/>
      </xdr:nvSpPr>
      <xdr:spPr>
        <a:xfrm>
          <a:off x="16370300" y="5123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72,609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32848</xdr:rowOff>
    </xdr:from>
    <xdr:to>
      <xdr:col>86</xdr:col>
      <xdr:colOff>25400</xdr:colOff>
      <xdr:row>31</xdr:row>
      <xdr:rowOff>32848</xdr:rowOff>
    </xdr:to>
    <xdr:cxnSp macro="">
      <xdr:nvCxnSpPr>
        <xdr:cNvPr id="525" name="直線コネクタ 524"/>
        <xdr:cNvCxnSpPr/>
      </xdr:nvCxnSpPr>
      <xdr:spPr>
        <a:xfrm>
          <a:off x="16230600" y="5347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128537</xdr:rowOff>
    </xdr:from>
    <xdr:to>
      <xdr:col>85</xdr:col>
      <xdr:colOff>127000</xdr:colOff>
      <xdr:row>36</xdr:row>
      <xdr:rowOff>83236</xdr:rowOff>
    </xdr:to>
    <xdr:cxnSp macro="">
      <xdr:nvCxnSpPr>
        <xdr:cNvPr id="526" name="直線コネクタ 525"/>
        <xdr:cNvCxnSpPr/>
      </xdr:nvCxnSpPr>
      <xdr:spPr>
        <a:xfrm>
          <a:off x="15481300" y="6129287"/>
          <a:ext cx="838200" cy="126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35367</xdr:rowOff>
    </xdr:from>
    <xdr:ext cx="534377" cy="259045"/>
    <xdr:sp macro="" textlink="">
      <xdr:nvSpPr>
        <xdr:cNvPr id="527" name="消防費平均値テキスト"/>
        <xdr:cNvSpPr txBox="1"/>
      </xdr:nvSpPr>
      <xdr:spPr>
        <a:xfrm>
          <a:off x="16370300" y="60361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12490</xdr:rowOff>
    </xdr:from>
    <xdr:to>
      <xdr:col>85</xdr:col>
      <xdr:colOff>177800</xdr:colOff>
      <xdr:row>36</xdr:row>
      <xdr:rowOff>114090</xdr:rowOff>
    </xdr:to>
    <xdr:sp macro="" textlink="">
      <xdr:nvSpPr>
        <xdr:cNvPr id="528" name="フローチャート: 判断 527"/>
        <xdr:cNvSpPr/>
      </xdr:nvSpPr>
      <xdr:spPr>
        <a:xfrm>
          <a:off x="16268700" y="618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128537</xdr:rowOff>
    </xdr:from>
    <xdr:to>
      <xdr:col>81</xdr:col>
      <xdr:colOff>50800</xdr:colOff>
      <xdr:row>36</xdr:row>
      <xdr:rowOff>57595</xdr:rowOff>
    </xdr:to>
    <xdr:cxnSp macro="">
      <xdr:nvCxnSpPr>
        <xdr:cNvPr id="529" name="直線コネクタ 528"/>
        <xdr:cNvCxnSpPr/>
      </xdr:nvCxnSpPr>
      <xdr:spPr>
        <a:xfrm flipV="1">
          <a:off x="14592300" y="6129287"/>
          <a:ext cx="889000" cy="100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166967</xdr:rowOff>
    </xdr:from>
    <xdr:to>
      <xdr:col>81</xdr:col>
      <xdr:colOff>101600</xdr:colOff>
      <xdr:row>36</xdr:row>
      <xdr:rowOff>97117</xdr:rowOff>
    </xdr:to>
    <xdr:sp macro="" textlink="">
      <xdr:nvSpPr>
        <xdr:cNvPr id="530" name="フローチャート: 判断 529"/>
        <xdr:cNvSpPr/>
      </xdr:nvSpPr>
      <xdr:spPr>
        <a:xfrm>
          <a:off x="15430500" y="616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88244</xdr:rowOff>
    </xdr:from>
    <xdr:ext cx="534377" cy="259045"/>
    <xdr:sp macro="" textlink="">
      <xdr:nvSpPr>
        <xdr:cNvPr id="531" name="テキスト ボックス 530"/>
        <xdr:cNvSpPr txBox="1"/>
      </xdr:nvSpPr>
      <xdr:spPr>
        <a:xfrm>
          <a:off x="15214111" y="6260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57595</xdr:rowOff>
    </xdr:from>
    <xdr:to>
      <xdr:col>76</xdr:col>
      <xdr:colOff>114300</xdr:colOff>
      <xdr:row>37</xdr:row>
      <xdr:rowOff>26486</xdr:rowOff>
    </xdr:to>
    <xdr:cxnSp macro="">
      <xdr:nvCxnSpPr>
        <xdr:cNvPr id="532" name="直線コネクタ 531"/>
        <xdr:cNvCxnSpPr/>
      </xdr:nvCxnSpPr>
      <xdr:spPr>
        <a:xfrm flipV="1">
          <a:off x="13703300" y="6229795"/>
          <a:ext cx="889000" cy="14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156737</xdr:rowOff>
    </xdr:from>
    <xdr:to>
      <xdr:col>76</xdr:col>
      <xdr:colOff>165100</xdr:colOff>
      <xdr:row>36</xdr:row>
      <xdr:rowOff>86887</xdr:rowOff>
    </xdr:to>
    <xdr:sp macro="" textlink="">
      <xdr:nvSpPr>
        <xdr:cNvPr id="533" name="フローチャート: 判断 532"/>
        <xdr:cNvSpPr/>
      </xdr:nvSpPr>
      <xdr:spPr>
        <a:xfrm>
          <a:off x="14541500" y="615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103414</xdr:rowOff>
    </xdr:from>
    <xdr:ext cx="534377" cy="259045"/>
    <xdr:sp macro="" textlink="">
      <xdr:nvSpPr>
        <xdr:cNvPr id="534" name="テキスト ボックス 533"/>
        <xdr:cNvSpPr txBox="1"/>
      </xdr:nvSpPr>
      <xdr:spPr>
        <a:xfrm>
          <a:off x="14325111" y="5932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26486</xdr:rowOff>
    </xdr:from>
    <xdr:to>
      <xdr:col>71</xdr:col>
      <xdr:colOff>177800</xdr:colOff>
      <xdr:row>37</xdr:row>
      <xdr:rowOff>38964</xdr:rowOff>
    </xdr:to>
    <xdr:cxnSp macro="">
      <xdr:nvCxnSpPr>
        <xdr:cNvPr id="535" name="直線コネクタ 534"/>
        <xdr:cNvCxnSpPr/>
      </xdr:nvCxnSpPr>
      <xdr:spPr>
        <a:xfrm flipV="1">
          <a:off x="12814300" y="6370136"/>
          <a:ext cx="889000" cy="12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33388</xdr:rowOff>
    </xdr:from>
    <xdr:to>
      <xdr:col>72</xdr:col>
      <xdr:colOff>38100</xdr:colOff>
      <xdr:row>36</xdr:row>
      <xdr:rowOff>134988</xdr:rowOff>
    </xdr:to>
    <xdr:sp macro="" textlink="">
      <xdr:nvSpPr>
        <xdr:cNvPr id="536" name="フローチャート: 判断 535"/>
        <xdr:cNvSpPr/>
      </xdr:nvSpPr>
      <xdr:spPr>
        <a:xfrm>
          <a:off x="13652500" y="6205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151515</xdr:rowOff>
    </xdr:from>
    <xdr:ext cx="534377" cy="259045"/>
    <xdr:sp macro="" textlink="">
      <xdr:nvSpPr>
        <xdr:cNvPr id="537" name="テキスト ボックス 536"/>
        <xdr:cNvSpPr txBox="1"/>
      </xdr:nvSpPr>
      <xdr:spPr>
        <a:xfrm>
          <a:off x="13436111" y="5980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37274</xdr:rowOff>
    </xdr:from>
    <xdr:to>
      <xdr:col>67</xdr:col>
      <xdr:colOff>101600</xdr:colOff>
      <xdr:row>36</xdr:row>
      <xdr:rowOff>138874</xdr:rowOff>
    </xdr:to>
    <xdr:sp macro="" textlink="">
      <xdr:nvSpPr>
        <xdr:cNvPr id="538" name="フローチャート: 判断 537"/>
        <xdr:cNvSpPr/>
      </xdr:nvSpPr>
      <xdr:spPr>
        <a:xfrm>
          <a:off x="12763500" y="620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155401</xdr:rowOff>
    </xdr:from>
    <xdr:ext cx="534377" cy="259045"/>
    <xdr:sp macro="" textlink="">
      <xdr:nvSpPr>
        <xdr:cNvPr id="539" name="テキスト ボックス 538"/>
        <xdr:cNvSpPr txBox="1"/>
      </xdr:nvSpPr>
      <xdr:spPr>
        <a:xfrm>
          <a:off x="12547111" y="5984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32436</xdr:rowOff>
    </xdr:from>
    <xdr:to>
      <xdr:col>85</xdr:col>
      <xdr:colOff>177800</xdr:colOff>
      <xdr:row>36</xdr:row>
      <xdr:rowOff>134036</xdr:rowOff>
    </xdr:to>
    <xdr:sp macro="" textlink="">
      <xdr:nvSpPr>
        <xdr:cNvPr id="545" name="楕円 544"/>
        <xdr:cNvSpPr/>
      </xdr:nvSpPr>
      <xdr:spPr>
        <a:xfrm>
          <a:off x="16268700" y="6204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10863</xdr:rowOff>
    </xdr:from>
    <xdr:ext cx="534377" cy="259045"/>
    <xdr:sp macro="" textlink="">
      <xdr:nvSpPr>
        <xdr:cNvPr id="546" name="消防費該当値テキスト"/>
        <xdr:cNvSpPr txBox="1"/>
      </xdr:nvSpPr>
      <xdr:spPr>
        <a:xfrm>
          <a:off x="16370300" y="6183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77737</xdr:rowOff>
    </xdr:from>
    <xdr:to>
      <xdr:col>81</xdr:col>
      <xdr:colOff>101600</xdr:colOff>
      <xdr:row>36</xdr:row>
      <xdr:rowOff>7887</xdr:rowOff>
    </xdr:to>
    <xdr:sp macro="" textlink="">
      <xdr:nvSpPr>
        <xdr:cNvPr id="547" name="楕円 546"/>
        <xdr:cNvSpPr/>
      </xdr:nvSpPr>
      <xdr:spPr>
        <a:xfrm>
          <a:off x="15430500" y="6078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24414</xdr:rowOff>
    </xdr:from>
    <xdr:ext cx="534377" cy="259045"/>
    <xdr:sp macro="" textlink="">
      <xdr:nvSpPr>
        <xdr:cNvPr id="548" name="テキスト ボックス 547"/>
        <xdr:cNvSpPr txBox="1"/>
      </xdr:nvSpPr>
      <xdr:spPr>
        <a:xfrm>
          <a:off x="15214111" y="5853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6795</xdr:rowOff>
    </xdr:from>
    <xdr:to>
      <xdr:col>76</xdr:col>
      <xdr:colOff>165100</xdr:colOff>
      <xdr:row>36</xdr:row>
      <xdr:rowOff>108395</xdr:rowOff>
    </xdr:to>
    <xdr:sp macro="" textlink="">
      <xdr:nvSpPr>
        <xdr:cNvPr id="549" name="楕円 548"/>
        <xdr:cNvSpPr/>
      </xdr:nvSpPr>
      <xdr:spPr>
        <a:xfrm>
          <a:off x="14541500" y="6178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99522</xdr:rowOff>
    </xdr:from>
    <xdr:ext cx="534377" cy="259045"/>
    <xdr:sp macro="" textlink="">
      <xdr:nvSpPr>
        <xdr:cNvPr id="550" name="テキスト ボックス 549"/>
        <xdr:cNvSpPr txBox="1"/>
      </xdr:nvSpPr>
      <xdr:spPr>
        <a:xfrm>
          <a:off x="14325111" y="6271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147136</xdr:rowOff>
    </xdr:from>
    <xdr:to>
      <xdr:col>72</xdr:col>
      <xdr:colOff>38100</xdr:colOff>
      <xdr:row>37</xdr:row>
      <xdr:rowOff>77286</xdr:rowOff>
    </xdr:to>
    <xdr:sp macro="" textlink="">
      <xdr:nvSpPr>
        <xdr:cNvPr id="551" name="楕円 550"/>
        <xdr:cNvSpPr/>
      </xdr:nvSpPr>
      <xdr:spPr>
        <a:xfrm>
          <a:off x="13652500" y="6319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68413</xdr:rowOff>
    </xdr:from>
    <xdr:ext cx="534377" cy="259045"/>
    <xdr:sp macro="" textlink="">
      <xdr:nvSpPr>
        <xdr:cNvPr id="552" name="テキスト ボックス 551"/>
        <xdr:cNvSpPr txBox="1"/>
      </xdr:nvSpPr>
      <xdr:spPr>
        <a:xfrm>
          <a:off x="13436111" y="6412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159614</xdr:rowOff>
    </xdr:from>
    <xdr:to>
      <xdr:col>67</xdr:col>
      <xdr:colOff>101600</xdr:colOff>
      <xdr:row>37</xdr:row>
      <xdr:rowOff>89764</xdr:rowOff>
    </xdr:to>
    <xdr:sp macro="" textlink="">
      <xdr:nvSpPr>
        <xdr:cNvPr id="553" name="楕円 552"/>
        <xdr:cNvSpPr/>
      </xdr:nvSpPr>
      <xdr:spPr>
        <a:xfrm>
          <a:off x="12763500" y="633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80891</xdr:rowOff>
    </xdr:from>
    <xdr:ext cx="534377" cy="259045"/>
    <xdr:sp macro="" textlink="">
      <xdr:nvSpPr>
        <xdr:cNvPr id="554" name="テキスト ボックス 553"/>
        <xdr:cNvSpPr txBox="1"/>
      </xdr:nvSpPr>
      <xdr:spPr>
        <a:xfrm>
          <a:off x="12547111" y="6424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5" name="テキスト ボックス 564"/>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6" name="直線コネクタ 565"/>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7" name="テキスト ボックス 566"/>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8" name="直線コネクタ 567"/>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9" name="テキスト ボックス 568"/>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70" name="直線コネクタ 56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71" name="テキスト ボックス 570"/>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2" name="直線コネクタ 571"/>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3" name="テキスト ボックス 572"/>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4" name="直線コネクタ 573"/>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5" name="テキスト ボックス 574"/>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6" name="直線コネクタ 57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7" name="テキスト ボックス 57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62395</xdr:rowOff>
    </xdr:from>
    <xdr:to>
      <xdr:col>85</xdr:col>
      <xdr:colOff>126364</xdr:colOff>
      <xdr:row>59</xdr:row>
      <xdr:rowOff>72301</xdr:rowOff>
    </xdr:to>
    <xdr:cxnSp macro="">
      <xdr:nvCxnSpPr>
        <xdr:cNvPr id="579" name="直線コネクタ 578"/>
        <xdr:cNvCxnSpPr/>
      </xdr:nvCxnSpPr>
      <xdr:spPr>
        <a:xfrm flipV="1">
          <a:off x="16317595" y="8634895"/>
          <a:ext cx="1269" cy="15529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76128</xdr:rowOff>
    </xdr:from>
    <xdr:ext cx="534377" cy="259045"/>
    <xdr:sp macro="" textlink="">
      <xdr:nvSpPr>
        <xdr:cNvPr id="580" name="教育費最小値テキスト"/>
        <xdr:cNvSpPr txBox="1"/>
      </xdr:nvSpPr>
      <xdr:spPr>
        <a:xfrm>
          <a:off x="16370300" y="10191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72301</xdr:rowOff>
    </xdr:from>
    <xdr:to>
      <xdr:col>86</xdr:col>
      <xdr:colOff>25400</xdr:colOff>
      <xdr:row>59</xdr:row>
      <xdr:rowOff>72301</xdr:rowOff>
    </xdr:to>
    <xdr:cxnSp macro="">
      <xdr:nvCxnSpPr>
        <xdr:cNvPr id="581" name="直線コネクタ 580"/>
        <xdr:cNvCxnSpPr/>
      </xdr:nvCxnSpPr>
      <xdr:spPr>
        <a:xfrm>
          <a:off x="16230600" y="10187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9072</xdr:rowOff>
    </xdr:from>
    <xdr:ext cx="599010" cy="259045"/>
    <xdr:sp macro="" textlink="">
      <xdr:nvSpPr>
        <xdr:cNvPr id="582" name="教育費最大値テキスト"/>
        <xdr:cNvSpPr txBox="1"/>
      </xdr:nvSpPr>
      <xdr:spPr>
        <a:xfrm>
          <a:off x="16370300" y="8410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150,087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62395</xdr:rowOff>
    </xdr:from>
    <xdr:to>
      <xdr:col>86</xdr:col>
      <xdr:colOff>25400</xdr:colOff>
      <xdr:row>50</xdr:row>
      <xdr:rowOff>62395</xdr:rowOff>
    </xdr:to>
    <xdr:cxnSp macro="">
      <xdr:nvCxnSpPr>
        <xdr:cNvPr id="583" name="直線コネクタ 582"/>
        <xdr:cNvCxnSpPr/>
      </xdr:nvCxnSpPr>
      <xdr:spPr>
        <a:xfrm>
          <a:off x="16230600" y="8634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121272</xdr:rowOff>
    </xdr:from>
    <xdr:to>
      <xdr:col>85</xdr:col>
      <xdr:colOff>127000</xdr:colOff>
      <xdr:row>57</xdr:row>
      <xdr:rowOff>170637</xdr:rowOff>
    </xdr:to>
    <xdr:cxnSp macro="">
      <xdr:nvCxnSpPr>
        <xdr:cNvPr id="584" name="直線コネクタ 583"/>
        <xdr:cNvCxnSpPr/>
      </xdr:nvCxnSpPr>
      <xdr:spPr>
        <a:xfrm flipV="1">
          <a:off x="15481300" y="9893922"/>
          <a:ext cx="838200" cy="49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95610</xdr:rowOff>
    </xdr:from>
    <xdr:ext cx="534377" cy="259045"/>
    <xdr:sp macro="" textlink="">
      <xdr:nvSpPr>
        <xdr:cNvPr id="585" name="教育費平均値テキスト"/>
        <xdr:cNvSpPr txBox="1"/>
      </xdr:nvSpPr>
      <xdr:spPr>
        <a:xfrm>
          <a:off x="16370300" y="95253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72733</xdr:rowOff>
    </xdr:from>
    <xdr:to>
      <xdr:col>85</xdr:col>
      <xdr:colOff>177800</xdr:colOff>
      <xdr:row>57</xdr:row>
      <xdr:rowOff>2883</xdr:rowOff>
    </xdr:to>
    <xdr:sp macro="" textlink="">
      <xdr:nvSpPr>
        <xdr:cNvPr id="586" name="フローチャート: 判断 585"/>
        <xdr:cNvSpPr/>
      </xdr:nvSpPr>
      <xdr:spPr>
        <a:xfrm>
          <a:off x="16268700" y="9673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170637</xdr:rowOff>
    </xdr:from>
    <xdr:to>
      <xdr:col>81</xdr:col>
      <xdr:colOff>50800</xdr:colOff>
      <xdr:row>58</xdr:row>
      <xdr:rowOff>16091</xdr:rowOff>
    </xdr:to>
    <xdr:cxnSp macro="">
      <xdr:nvCxnSpPr>
        <xdr:cNvPr id="587" name="直線コネクタ 586"/>
        <xdr:cNvCxnSpPr/>
      </xdr:nvCxnSpPr>
      <xdr:spPr>
        <a:xfrm flipV="1">
          <a:off x="14592300" y="9943287"/>
          <a:ext cx="889000" cy="16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53708</xdr:rowOff>
    </xdr:from>
    <xdr:to>
      <xdr:col>81</xdr:col>
      <xdr:colOff>101600</xdr:colOff>
      <xdr:row>56</xdr:row>
      <xdr:rowOff>155308</xdr:rowOff>
    </xdr:to>
    <xdr:sp macro="" textlink="">
      <xdr:nvSpPr>
        <xdr:cNvPr id="588" name="フローチャート: 判断 587"/>
        <xdr:cNvSpPr/>
      </xdr:nvSpPr>
      <xdr:spPr>
        <a:xfrm>
          <a:off x="15430500" y="9654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385</xdr:rowOff>
    </xdr:from>
    <xdr:ext cx="534377" cy="259045"/>
    <xdr:sp macro="" textlink="">
      <xdr:nvSpPr>
        <xdr:cNvPr id="589" name="テキスト ボックス 588"/>
        <xdr:cNvSpPr txBox="1"/>
      </xdr:nvSpPr>
      <xdr:spPr>
        <a:xfrm>
          <a:off x="15214111" y="9430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16091</xdr:rowOff>
    </xdr:from>
    <xdr:to>
      <xdr:col>76</xdr:col>
      <xdr:colOff>114300</xdr:colOff>
      <xdr:row>58</xdr:row>
      <xdr:rowOff>49111</xdr:rowOff>
    </xdr:to>
    <xdr:cxnSp macro="">
      <xdr:nvCxnSpPr>
        <xdr:cNvPr id="590" name="直線コネクタ 589"/>
        <xdr:cNvCxnSpPr/>
      </xdr:nvCxnSpPr>
      <xdr:spPr>
        <a:xfrm flipV="1">
          <a:off x="13703300" y="9960191"/>
          <a:ext cx="889000" cy="33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161074</xdr:rowOff>
    </xdr:from>
    <xdr:to>
      <xdr:col>76</xdr:col>
      <xdr:colOff>165100</xdr:colOff>
      <xdr:row>56</xdr:row>
      <xdr:rowOff>91224</xdr:rowOff>
    </xdr:to>
    <xdr:sp macro="" textlink="">
      <xdr:nvSpPr>
        <xdr:cNvPr id="591" name="フローチャート: 判断 590"/>
        <xdr:cNvSpPr/>
      </xdr:nvSpPr>
      <xdr:spPr>
        <a:xfrm>
          <a:off x="14541500" y="9590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107751</xdr:rowOff>
    </xdr:from>
    <xdr:ext cx="534377" cy="259045"/>
    <xdr:sp macro="" textlink="">
      <xdr:nvSpPr>
        <xdr:cNvPr id="592" name="テキスト ボックス 591"/>
        <xdr:cNvSpPr txBox="1"/>
      </xdr:nvSpPr>
      <xdr:spPr>
        <a:xfrm>
          <a:off x="14325111" y="9366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49111</xdr:rowOff>
    </xdr:from>
    <xdr:to>
      <xdr:col>71</xdr:col>
      <xdr:colOff>177800</xdr:colOff>
      <xdr:row>58</xdr:row>
      <xdr:rowOff>105346</xdr:rowOff>
    </xdr:to>
    <xdr:cxnSp macro="">
      <xdr:nvCxnSpPr>
        <xdr:cNvPr id="593" name="直線コネクタ 592"/>
        <xdr:cNvCxnSpPr/>
      </xdr:nvCxnSpPr>
      <xdr:spPr>
        <a:xfrm flipV="1">
          <a:off x="12814300" y="9993211"/>
          <a:ext cx="889000" cy="56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42659</xdr:rowOff>
    </xdr:from>
    <xdr:to>
      <xdr:col>72</xdr:col>
      <xdr:colOff>38100</xdr:colOff>
      <xdr:row>56</xdr:row>
      <xdr:rowOff>144259</xdr:rowOff>
    </xdr:to>
    <xdr:sp macro="" textlink="">
      <xdr:nvSpPr>
        <xdr:cNvPr id="594" name="フローチャート: 判断 593"/>
        <xdr:cNvSpPr/>
      </xdr:nvSpPr>
      <xdr:spPr>
        <a:xfrm>
          <a:off x="13652500" y="9643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160786</xdr:rowOff>
    </xdr:from>
    <xdr:ext cx="534377" cy="259045"/>
    <xdr:sp macro="" textlink="">
      <xdr:nvSpPr>
        <xdr:cNvPr id="595" name="テキスト ボックス 594"/>
        <xdr:cNvSpPr txBox="1"/>
      </xdr:nvSpPr>
      <xdr:spPr>
        <a:xfrm>
          <a:off x="13436111" y="9419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128918</xdr:rowOff>
    </xdr:from>
    <xdr:to>
      <xdr:col>67</xdr:col>
      <xdr:colOff>101600</xdr:colOff>
      <xdr:row>57</xdr:row>
      <xdr:rowOff>59068</xdr:rowOff>
    </xdr:to>
    <xdr:sp macro="" textlink="">
      <xdr:nvSpPr>
        <xdr:cNvPr id="596" name="フローチャート: 判断 595"/>
        <xdr:cNvSpPr/>
      </xdr:nvSpPr>
      <xdr:spPr>
        <a:xfrm>
          <a:off x="12763500" y="9730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75595</xdr:rowOff>
    </xdr:from>
    <xdr:ext cx="534377" cy="259045"/>
    <xdr:sp macro="" textlink="">
      <xdr:nvSpPr>
        <xdr:cNvPr id="597" name="テキスト ボックス 596"/>
        <xdr:cNvSpPr txBox="1"/>
      </xdr:nvSpPr>
      <xdr:spPr>
        <a:xfrm>
          <a:off x="12547111" y="9505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8" name="テキスト ボックス 59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9" name="テキスト ボックス 59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0" name="テキスト ボックス 59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1" name="テキスト ボックス 60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2" name="テキスト ボックス 60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70472</xdr:rowOff>
    </xdr:from>
    <xdr:to>
      <xdr:col>85</xdr:col>
      <xdr:colOff>177800</xdr:colOff>
      <xdr:row>58</xdr:row>
      <xdr:rowOff>622</xdr:rowOff>
    </xdr:to>
    <xdr:sp macro="" textlink="">
      <xdr:nvSpPr>
        <xdr:cNvPr id="603" name="楕円 602"/>
        <xdr:cNvSpPr/>
      </xdr:nvSpPr>
      <xdr:spPr>
        <a:xfrm>
          <a:off x="16268700" y="9843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48899</xdr:rowOff>
    </xdr:from>
    <xdr:ext cx="534377" cy="259045"/>
    <xdr:sp macro="" textlink="">
      <xdr:nvSpPr>
        <xdr:cNvPr id="604" name="教育費該当値テキスト"/>
        <xdr:cNvSpPr txBox="1"/>
      </xdr:nvSpPr>
      <xdr:spPr>
        <a:xfrm>
          <a:off x="16370300" y="9821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119837</xdr:rowOff>
    </xdr:from>
    <xdr:to>
      <xdr:col>81</xdr:col>
      <xdr:colOff>101600</xdr:colOff>
      <xdr:row>58</xdr:row>
      <xdr:rowOff>49987</xdr:rowOff>
    </xdr:to>
    <xdr:sp macro="" textlink="">
      <xdr:nvSpPr>
        <xdr:cNvPr id="605" name="楕円 604"/>
        <xdr:cNvSpPr/>
      </xdr:nvSpPr>
      <xdr:spPr>
        <a:xfrm>
          <a:off x="15430500" y="9892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41114</xdr:rowOff>
    </xdr:from>
    <xdr:ext cx="534377" cy="259045"/>
    <xdr:sp macro="" textlink="">
      <xdr:nvSpPr>
        <xdr:cNvPr id="606" name="テキスト ボックス 605"/>
        <xdr:cNvSpPr txBox="1"/>
      </xdr:nvSpPr>
      <xdr:spPr>
        <a:xfrm>
          <a:off x="15214111" y="9985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136741</xdr:rowOff>
    </xdr:from>
    <xdr:to>
      <xdr:col>76</xdr:col>
      <xdr:colOff>165100</xdr:colOff>
      <xdr:row>58</xdr:row>
      <xdr:rowOff>66891</xdr:rowOff>
    </xdr:to>
    <xdr:sp macro="" textlink="">
      <xdr:nvSpPr>
        <xdr:cNvPr id="607" name="楕円 606"/>
        <xdr:cNvSpPr/>
      </xdr:nvSpPr>
      <xdr:spPr>
        <a:xfrm>
          <a:off x="14541500" y="9909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58018</xdr:rowOff>
    </xdr:from>
    <xdr:ext cx="534377" cy="259045"/>
    <xdr:sp macro="" textlink="">
      <xdr:nvSpPr>
        <xdr:cNvPr id="608" name="テキスト ボックス 607"/>
        <xdr:cNvSpPr txBox="1"/>
      </xdr:nvSpPr>
      <xdr:spPr>
        <a:xfrm>
          <a:off x="14325111" y="10002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169761</xdr:rowOff>
    </xdr:from>
    <xdr:to>
      <xdr:col>72</xdr:col>
      <xdr:colOff>38100</xdr:colOff>
      <xdr:row>58</xdr:row>
      <xdr:rowOff>99911</xdr:rowOff>
    </xdr:to>
    <xdr:sp macro="" textlink="">
      <xdr:nvSpPr>
        <xdr:cNvPr id="609" name="楕円 608"/>
        <xdr:cNvSpPr/>
      </xdr:nvSpPr>
      <xdr:spPr>
        <a:xfrm>
          <a:off x="13652500" y="9942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91038</xdr:rowOff>
    </xdr:from>
    <xdr:ext cx="534377" cy="259045"/>
    <xdr:sp macro="" textlink="">
      <xdr:nvSpPr>
        <xdr:cNvPr id="610" name="テキスト ボックス 609"/>
        <xdr:cNvSpPr txBox="1"/>
      </xdr:nvSpPr>
      <xdr:spPr>
        <a:xfrm>
          <a:off x="13436111" y="10035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54546</xdr:rowOff>
    </xdr:from>
    <xdr:to>
      <xdr:col>67</xdr:col>
      <xdr:colOff>101600</xdr:colOff>
      <xdr:row>58</xdr:row>
      <xdr:rowOff>156146</xdr:rowOff>
    </xdr:to>
    <xdr:sp macro="" textlink="">
      <xdr:nvSpPr>
        <xdr:cNvPr id="611" name="楕円 610"/>
        <xdr:cNvSpPr/>
      </xdr:nvSpPr>
      <xdr:spPr>
        <a:xfrm>
          <a:off x="12763500" y="9998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147273</xdr:rowOff>
    </xdr:from>
    <xdr:ext cx="534377" cy="259045"/>
    <xdr:sp macro="" textlink="">
      <xdr:nvSpPr>
        <xdr:cNvPr id="612" name="テキスト ボックス 611"/>
        <xdr:cNvSpPr txBox="1"/>
      </xdr:nvSpPr>
      <xdr:spPr>
        <a:xfrm>
          <a:off x="12547111" y="10091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3" name="正方形/長方形 61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4" name="正方形/長方形 61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5" name="正方形/長方形 61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6" name="正方形/長方形 61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7" name="正方形/長方形 61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8" name="正方形/長方形 61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9" name="正方形/長方形 61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0" name="正方形/長方形 61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1" name="テキスト ボックス 62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2" name="直線コネクタ 62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3" name="直線コネクタ 622"/>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4" name="テキスト ボックス 623"/>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5" name="直線コネクタ 624"/>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6" name="テキスト ボックス 625"/>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7" name="直線コネクタ 626"/>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8" name="テキスト ボックス 627"/>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9" name="直線コネクタ 628"/>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30" name="テキスト ボックス 629"/>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31" name="直線コネクタ 630"/>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32" name="テキスト ボックス 631"/>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3" name="直線コネクタ 632"/>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34" name="テキスト ボックス 633"/>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5" name="直線コネクタ 63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6" name="テキスト ボックス 63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29874</xdr:rowOff>
    </xdr:from>
    <xdr:to>
      <xdr:col>85</xdr:col>
      <xdr:colOff>126364</xdr:colOff>
      <xdr:row>79</xdr:row>
      <xdr:rowOff>98879</xdr:rowOff>
    </xdr:to>
    <xdr:cxnSp macro="">
      <xdr:nvCxnSpPr>
        <xdr:cNvPr id="638" name="直線コネクタ 637"/>
        <xdr:cNvCxnSpPr/>
      </xdr:nvCxnSpPr>
      <xdr:spPr>
        <a:xfrm flipV="1">
          <a:off x="16317595" y="12202824"/>
          <a:ext cx="1269" cy="1440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9"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40" name="直線コネクタ 639"/>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148001</xdr:rowOff>
    </xdr:from>
    <xdr:ext cx="534377" cy="259045"/>
    <xdr:sp macro="" textlink="">
      <xdr:nvSpPr>
        <xdr:cNvPr id="641" name="災害復旧費最大値テキスト"/>
        <xdr:cNvSpPr txBox="1"/>
      </xdr:nvSpPr>
      <xdr:spPr>
        <a:xfrm>
          <a:off x="16370300" y="11978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88,226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29874</xdr:rowOff>
    </xdr:from>
    <xdr:to>
      <xdr:col>86</xdr:col>
      <xdr:colOff>25400</xdr:colOff>
      <xdr:row>71</xdr:row>
      <xdr:rowOff>29874</xdr:rowOff>
    </xdr:to>
    <xdr:cxnSp macro="">
      <xdr:nvCxnSpPr>
        <xdr:cNvPr id="642" name="直線コネクタ 641"/>
        <xdr:cNvCxnSpPr/>
      </xdr:nvCxnSpPr>
      <xdr:spPr>
        <a:xfrm>
          <a:off x="16230600" y="12202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11912</xdr:rowOff>
    </xdr:from>
    <xdr:to>
      <xdr:col>85</xdr:col>
      <xdr:colOff>127000</xdr:colOff>
      <xdr:row>79</xdr:row>
      <xdr:rowOff>48816</xdr:rowOff>
    </xdr:to>
    <xdr:cxnSp macro="">
      <xdr:nvCxnSpPr>
        <xdr:cNvPr id="643" name="直線コネクタ 642"/>
        <xdr:cNvCxnSpPr/>
      </xdr:nvCxnSpPr>
      <xdr:spPr>
        <a:xfrm>
          <a:off x="15481300" y="13556462"/>
          <a:ext cx="838200" cy="36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97947</xdr:rowOff>
    </xdr:from>
    <xdr:ext cx="469744" cy="259045"/>
    <xdr:sp macro="" textlink="">
      <xdr:nvSpPr>
        <xdr:cNvPr id="644" name="災害復旧費平均値テキスト"/>
        <xdr:cNvSpPr txBox="1"/>
      </xdr:nvSpPr>
      <xdr:spPr>
        <a:xfrm>
          <a:off x="16370300" y="132995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75070</xdr:rowOff>
    </xdr:from>
    <xdr:to>
      <xdr:col>85</xdr:col>
      <xdr:colOff>177800</xdr:colOff>
      <xdr:row>79</xdr:row>
      <xdr:rowOff>5220</xdr:rowOff>
    </xdr:to>
    <xdr:sp macro="" textlink="">
      <xdr:nvSpPr>
        <xdr:cNvPr id="645" name="フローチャート: 判断 644"/>
        <xdr:cNvSpPr/>
      </xdr:nvSpPr>
      <xdr:spPr>
        <a:xfrm>
          <a:off x="16268700" y="1344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11912</xdr:rowOff>
    </xdr:from>
    <xdr:to>
      <xdr:col>81</xdr:col>
      <xdr:colOff>50800</xdr:colOff>
      <xdr:row>79</xdr:row>
      <xdr:rowOff>74386</xdr:rowOff>
    </xdr:to>
    <xdr:cxnSp macro="">
      <xdr:nvCxnSpPr>
        <xdr:cNvPr id="646" name="直線コネクタ 645"/>
        <xdr:cNvCxnSpPr/>
      </xdr:nvCxnSpPr>
      <xdr:spPr>
        <a:xfrm flipV="1">
          <a:off x="14592300" y="13556462"/>
          <a:ext cx="889000" cy="62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55198</xdr:rowOff>
    </xdr:from>
    <xdr:to>
      <xdr:col>81</xdr:col>
      <xdr:colOff>101600</xdr:colOff>
      <xdr:row>78</xdr:row>
      <xdr:rowOff>156798</xdr:rowOff>
    </xdr:to>
    <xdr:sp macro="" textlink="">
      <xdr:nvSpPr>
        <xdr:cNvPr id="647" name="フローチャート: 判断 646"/>
        <xdr:cNvSpPr/>
      </xdr:nvSpPr>
      <xdr:spPr>
        <a:xfrm>
          <a:off x="15430500" y="13428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1875</xdr:rowOff>
    </xdr:from>
    <xdr:ext cx="534377" cy="259045"/>
    <xdr:sp macro="" textlink="">
      <xdr:nvSpPr>
        <xdr:cNvPr id="648" name="テキスト ボックス 647"/>
        <xdr:cNvSpPr txBox="1"/>
      </xdr:nvSpPr>
      <xdr:spPr>
        <a:xfrm>
          <a:off x="15214111" y="13203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145431</xdr:rowOff>
    </xdr:from>
    <xdr:to>
      <xdr:col>76</xdr:col>
      <xdr:colOff>114300</xdr:colOff>
      <xdr:row>79</xdr:row>
      <xdr:rowOff>74386</xdr:rowOff>
    </xdr:to>
    <xdr:cxnSp macro="">
      <xdr:nvCxnSpPr>
        <xdr:cNvPr id="649" name="直線コネクタ 648"/>
        <xdr:cNvCxnSpPr/>
      </xdr:nvCxnSpPr>
      <xdr:spPr>
        <a:xfrm>
          <a:off x="13703300" y="13518531"/>
          <a:ext cx="889000" cy="100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69143</xdr:rowOff>
    </xdr:from>
    <xdr:to>
      <xdr:col>76</xdr:col>
      <xdr:colOff>165100</xdr:colOff>
      <xdr:row>78</xdr:row>
      <xdr:rowOff>170743</xdr:rowOff>
    </xdr:to>
    <xdr:sp macro="" textlink="">
      <xdr:nvSpPr>
        <xdr:cNvPr id="650" name="フローチャート: 判断 649"/>
        <xdr:cNvSpPr/>
      </xdr:nvSpPr>
      <xdr:spPr>
        <a:xfrm>
          <a:off x="14541500" y="1344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15820</xdr:rowOff>
    </xdr:from>
    <xdr:ext cx="469744" cy="259045"/>
    <xdr:sp macro="" textlink="">
      <xdr:nvSpPr>
        <xdr:cNvPr id="651" name="テキスト ボックス 650"/>
        <xdr:cNvSpPr txBox="1"/>
      </xdr:nvSpPr>
      <xdr:spPr>
        <a:xfrm>
          <a:off x="14357428" y="13217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145431</xdr:rowOff>
    </xdr:from>
    <xdr:to>
      <xdr:col>71</xdr:col>
      <xdr:colOff>177800</xdr:colOff>
      <xdr:row>78</xdr:row>
      <xdr:rowOff>146182</xdr:rowOff>
    </xdr:to>
    <xdr:cxnSp macro="">
      <xdr:nvCxnSpPr>
        <xdr:cNvPr id="652" name="直線コネクタ 651"/>
        <xdr:cNvCxnSpPr/>
      </xdr:nvCxnSpPr>
      <xdr:spPr>
        <a:xfrm flipV="1">
          <a:off x="12814300" y="13518531"/>
          <a:ext cx="889000" cy="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54333</xdr:rowOff>
    </xdr:from>
    <xdr:to>
      <xdr:col>72</xdr:col>
      <xdr:colOff>38100</xdr:colOff>
      <xdr:row>78</xdr:row>
      <xdr:rowOff>155933</xdr:rowOff>
    </xdr:to>
    <xdr:sp macro="" textlink="">
      <xdr:nvSpPr>
        <xdr:cNvPr id="653" name="フローチャート: 判断 652"/>
        <xdr:cNvSpPr/>
      </xdr:nvSpPr>
      <xdr:spPr>
        <a:xfrm>
          <a:off x="13652500" y="13427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1010</xdr:rowOff>
    </xdr:from>
    <xdr:ext cx="534377" cy="259045"/>
    <xdr:sp macro="" textlink="">
      <xdr:nvSpPr>
        <xdr:cNvPr id="654" name="テキスト ボックス 653"/>
        <xdr:cNvSpPr txBox="1"/>
      </xdr:nvSpPr>
      <xdr:spPr>
        <a:xfrm>
          <a:off x="13436111" y="13202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70776</xdr:rowOff>
    </xdr:from>
    <xdr:to>
      <xdr:col>67</xdr:col>
      <xdr:colOff>101600</xdr:colOff>
      <xdr:row>79</xdr:row>
      <xdr:rowOff>926</xdr:rowOff>
    </xdr:to>
    <xdr:sp macro="" textlink="">
      <xdr:nvSpPr>
        <xdr:cNvPr id="655" name="フローチャート: 判断 654"/>
        <xdr:cNvSpPr/>
      </xdr:nvSpPr>
      <xdr:spPr>
        <a:xfrm>
          <a:off x="12763500" y="13443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17453</xdr:rowOff>
    </xdr:from>
    <xdr:ext cx="469744" cy="259045"/>
    <xdr:sp macro="" textlink="">
      <xdr:nvSpPr>
        <xdr:cNvPr id="656" name="テキスト ボックス 655"/>
        <xdr:cNvSpPr txBox="1"/>
      </xdr:nvSpPr>
      <xdr:spPr>
        <a:xfrm>
          <a:off x="12579428" y="13219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7" name="テキスト ボックス 65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8" name="テキスト ボックス 65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9" name="テキスト ボックス 65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0" name="テキスト ボックス 65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1" name="テキスト ボックス 66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169466</xdr:rowOff>
    </xdr:from>
    <xdr:to>
      <xdr:col>85</xdr:col>
      <xdr:colOff>177800</xdr:colOff>
      <xdr:row>79</xdr:row>
      <xdr:rowOff>99616</xdr:rowOff>
    </xdr:to>
    <xdr:sp macro="" textlink="">
      <xdr:nvSpPr>
        <xdr:cNvPr id="662" name="楕円 661"/>
        <xdr:cNvSpPr/>
      </xdr:nvSpPr>
      <xdr:spPr>
        <a:xfrm>
          <a:off x="16268700" y="13542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84393</xdr:rowOff>
    </xdr:from>
    <xdr:ext cx="469744" cy="259045"/>
    <xdr:sp macro="" textlink="">
      <xdr:nvSpPr>
        <xdr:cNvPr id="663" name="災害復旧費該当値テキスト"/>
        <xdr:cNvSpPr txBox="1"/>
      </xdr:nvSpPr>
      <xdr:spPr>
        <a:xfrm>
          <a:off x="16370300" y="13457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132562</xdr:rowOff>
    </xdr:from>
    <xdr:to>
      <xdr:col>81</xdr:col>
      <xdr:colOff>101600</xdr:colOff>
      <xdr:row>79</xdr:row>
      <xdr:rowOff>62712</xdr:rowOff>
    </xdr:to>
    <xdr:sp macro="" textlink="">
      <xdr:nvSpPr>
        <xdr:cNvPr id="664" name="楕円 663"/>
        <xdr:cNvSpPr/>
      </xdr:nvSpPr>
      <xdr:spPr>
        <a:xfrm>
          <a:off x="15430500" y="13505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53839</xdr:rowOff>
    </xdr:from>
    <xdr:ext cx="469744" cy="259045"/>
    <xdr:sp macro="" textlink="">
      <xdr:nvSpPr>
        <xdr:cNvPr id="665" name="テキスト ボックス 664"/>
        <xdr:cNvSpPr txBox="1"/>
      </xdr:nvSpPr>
      <xdr:spPr>
        <a:xfrm>
          <a:off x="15246428" y="13598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23586</xdr:rowOff>
    </xdr:from>
    <xdr:to>
      <xdr:col>76</xdr:col>
      <xdr:colOff>165100</xdr:colOff>
      <xdr:row>79</xdr:row>
      <xdr:rowOff>125186</xdr:rowOff>
    </xdr:to>
    <xdr:sp macro="" textlink="">
      <xdr:nvSpPr>
        <xdr:cNvPr id="666" name="楕円 665"/>
        <xdr:cNvSpPr/>
      </xdr:nvSpPr>
      <xdr:spPr>
        <a:xfrm>
          <a:off x="14541500" y="13568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116313</xdr:rowOff>
    </xdr:from>
    <xdr:ext cx="469744" cy="259045"/>
    <xdr:sp macro="" textlink="">
      <xdr:nvSpPr>
        <xdr:cNvPr id="667" name="テキスト ボックス 666"/>
        <xdr:cNvSpPr txBox="1"/>
      </xdr:nvSpPr>
      <xdr:spPr>
        <a:xfrm>
          <a:off x="14357428" y="13660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94631</xdr:rowOff>
    </xdr:from>
    <xdr:to>
      <xdr:col>72</xdr:col>
      <xdr:colOff>38100</xdr:colOff>
      <xdr:row>79</xdr:row>
      <xdr:rowOff>24781</xdr:rowOff>
    </xdr:to>
    <xdr:sp macro="" textlink="">
      <xdr:nvSpPr>
        <xdr:cNvPr id="668" name="楕円 667"/>
        <xdr:cNvSpPr/>
      </xdr:nvSpPr>
      <xdr:spPr>
        <a:xfrm>
          <a:off x="13652500" y="13467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15908</xdr:rowOff>
    </xdr:from>
    <xdr:ext cx="469744" cy="259045"/>
    <xdr:sp macro="" textlink="">
      <xdr:nvSpPr>
        <xdr:cNvPr id="669" name="テキスト ボックス 668"/>
        <xdr:cNvSpPr txBox="1"/>
      </xdr:nvSpPr>
      <xdr:spPr>
        <a:xfrm>
          <a:off x="13468428" y="13560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95382</xdr:rowOff>
    </xdr:from>
    <xdr:to>
      <xdr:col>67</xdr:col>
      <xdr:colOff>101600</xdr:colOff>
      <xdr:row>79</xdr:row>
      <xdr:rowOff>25532</xdr:rowOff>
    </xdr:to>
    <xdr:sp macro="" textlink="">
      <xdr:nvSpPr>
        <xdr:cNvPr id="670" name="楕円 669"/>
        <xdr:cNvSpPr/>
      </xdr:nvSpPr>
      <xdr:spPr>
        <a:xfrm>
          <a:off x="12763500" y="13468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16659</xdr:rowOff>
    </xdr:from>
    <xdr:ext cx="469744" cy="259045"/>
    <xdr:sp macro="" textlink="">
      <xdr:nvSpPr>
        <xdr:cNvPr id="671" name="テキスト ボックス 670"/>
        <xdr:cNvSpPr txBox="1"/>
      </xdr:nvSpPr>
      <xdr:spPr>
        <a:xfrm>
          <a:off x="12579428" y="13561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2" name="正方形/長方形 67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3" name="正方形/長方形 67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4" name="正方形/長方形 67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5" name="正方形/長方形 67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6" name="正方形/長方形 67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7" name="正方形/長方形 67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8" name="正方形/長方形 67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9" name="正方形/長方形 67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0" name="テキスト ボックス 67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1" name="直線コネクタ 68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82" name="直線コネクタ 681"/>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83" name="テキスト ボックス 682"/>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4" name="直線コネクタ 683"/>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85" name="テキスト ボックス 684"/>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6" name="直線コネクタ 685"/>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87" name="テキスト ボックス 686"/>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8" name="直線コネクタ 687"/>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89" name="テキスト ボックス 688"/>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90" name="直線コネクタ 689"/>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91" name="テキスト ボックス 690"/>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2" name="直線コネクタ 691"/>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3" name="テキスト ボックス 692"/>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4" name="直線コネクタ 69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5" name="テキスト ボックス 69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109120</xdr:rowOff>
    </xdr:from>
    <xdr:to>
      <xdr:col>85</xdr:col>
      <xdr:colOff>126364</xdr:colOff>
      <xdr:row>98</xdr:row>
      <xdr:rowOff>166325</xdr:rowOff>
    </xdr:to>
    <xdr:cxnSp macro="">
      <xdr:nvCxnSpPr>
        <xdr:cNvPr id="697" name="直線コネクタ 696"/>
        <xdr:cNvCxnSpPr/>
      </xdr:nvCxnSpPr>
      <xdr:spPr>
        <a:xfrm flipV="1">
          <a:off x="16317595" y="15368170"/>
          <a:ext cx="1269" cy="1600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170152</xdr:rowOff>
    </xdr:from>
    <xdr:ext cx="534377" cy="259045"/>
    <xdr:sp macro="" textlink="">
      <xdr:nvSpPr>
        <xdr:cNvPr id="698" name="公債費最小値テキスト"/>
        <xdr:cNvSpPr txBox="1"/>
      </xdr:nvSpPr>
      <xdr:spPr>
        <a:xfrm>
          <a:off x="16370300" y="16972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166325</xdr:rowOff>
    </xdr:from>
    <xdr:to>
      <xdr:col>86</xdr:col>
      <xdr:colOff>25400</xdr:colOff>
      <xdr:row>98</xdr:row>
      <xdr:rowOff>166325</xdr:rowOff>
    </xdr:to>
    <xdr:cxnSp macro="">
      <xdr:nvCxnSpPr>
        <xdr:cNvPr id="699" name="直線コネクタ 698"/>
        <xdr:cNvCxnSpPr/>
      </xdr:nvCxnSpPr>
      <xdr:spPr>
        <a:xfrm>
          <a:off x="16230600" y="16968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55797</xdr:rowOff>
    </xdr:from>
    <xdr:ext cx="599010" cy="259045"/>
    <xdr:sp macro="" textlink="">
      <xdr:nvSpPr>
        <xdr:cNvPr id="700" name="公債費最大値テキスト"/>
        <xdr:cNvSpPr txBox="1"/>
      </xdr:nvSpPr>
      <xdr:spPr>
        <a:xfrm>
          <a:off x="16370300" y="15143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521,864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109120</xdr:rowOff>
    </xdr:from>
    <xdr:to>
      <xdr:col>86</xdr:col>
      <xdr:colOff>25400</xdr:colOff>
      <xdr:row>89</xdr:row>
      <xdr:rowOff>109120</xdr:rowOff>
    </xdr:to>
    <xdr:cxnSp macro="">
      <xdr:nvCxnSpPr>
        <xdr:cNvPr id="701" name="直線コネクタ 700"/>
        <xdr:cNvCxnSpPr/>
      </xdr:nvCxnSpPr>
      <xdr:spPr>
        <a:xfrm>
          <a:off x="16230600" y="15368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149253</xdr:rowOff>
    </xdr:from>
    <xdr:to>
      <xdr:col>85</xdr:col>
      <xdr:colOff>127000</xdr:colOff>
      <xdr:row>98</xdr:row>
      <xdr:rowOff>7657</xdr:rowOff>
    </xdr:to>
    <xdr:cxnSp macro="">
      <xdr:nvCxnSpPr>
        <xdr:cNvPr id="702" name="直線コネクタ 701"/>
        <xdr:cNvCxnSpPr/>
      </xdr:nvCxnSpPr>
      <xdr:spPr>
        <a:xfrm>
          <a:off x="15481300" y="16779903"/>
          <a:ext cx="838200" cy="29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116127</xdr:rowOff>
    </xdr:from>
    <xdr:ext cx="534377" cy="259045"/>
    <xdr:sp macro="" textlink="">
      <xdr:nvSpPr>
        <xdr:cNvPr id="703" name="公債費平均値テキスト"/>
        <xdr:cNvSpPr txBox="1"/>
      </xdr:nvSpPr>
      <xdr:spPr>
        <a:xfrm>
          <a:off x="16370300" y="16746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137700</xdr:rowOff>
    </xdr:from>
    <xdr:to>
      <xdr:col>85</xdr:col>
      <xdr:colOff>177800</xdr:colOff>
      <xdr:row>98</xdr:row>
      <xdr:rowOff>67850</xdr:rowOff>
    </xdr:to>
    <xdr:sp macro="" textlink="">
      <xdr:nvSpPr>
        <xdr:cNvPr id="704" name="フローチャート: 判断 703"/>
        <xdr:cNvSpPr/>
      </xdr:nvSpPr>
      <xdr:spPr>
        <a:xfrm>
          <a:off x="16268700" y="1676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149253</xdr:rowOff>
    </xdr:from>
    <xdr:to>
      <xdr:col>81</xdr:col>
      <xdr:colOff>50800</xdr:colOff>
      <xdr:row>98</xdr:row>
      <xdr:rowOff>4914</xdr:rowOff>
    </xdr:to>
    <xdr:cxnSp macro="">
      <xdr:nvCxnSpPr>
        <xdr:cNvPr id="705" name="直線コネクタ 704"/>
        <xdr:cNvCxnSpPr/>
      </xdr:nvCxnSpPr>
      <xdr:spPr>
        <a:xfrm flipV="1">
          <a:off x="14592300" y="16779903"/>
          <a:ext cx="889000" cy="27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145941</xdr:rowOff>
    </xdr:from>
    <xdr:to>
      <xdr:col>81</xdr:col>
      <xdr:colOff>101600</xdr:colOff>
      <xdr:row>98</xdr:row>
      <xdr:rowOff>76091</xdr:rowOff>
    </xdr:to>
    <xdr:sp macro="" textlink="">
      <xdr:nvSpPr>
        <xdr:cNvPr id="706" name="フローチャート: 判断 705"/>
        <xdr:cNvSpPr/>
      </xdr:nvSpPr>
      <xdr:spPr>
        <a:xfrm>
          <a:off x="15430500" y="16776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67218</xdr:rowOff>
    </xdr:from>
    <xdr:ext cx="534377" cy="259045"/>
    <xdr:sp macro="" textlink="">
      <xdr:nvSpPr>
        <xdr:cNvPr id="707" name="テキスト ボックス 706"/>
        <xdr:cNvSpPr txBox="1"/>
      </xdr:nvSpPr>
      <xdr:spPr>
        <a:xfrm>
          <a:off x="15214111" y="16869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162283</xdr:rowOff>
    </xdr:from>
    <xdr:to>
      <xdr:col>76</xdr:col>
      <xdr:colOff>114300</xdr:colOff>
      <xdr:row>98</xdr:row>
      <xdr:rowOff>4914</xdr:rowOff>
    </xdr:to>
    <xdr:cxnSp macro="">
      <xdr:nvCxnSpPr>
        <xdr:cNvPr id="708" name="直線コネクタ 707"/>
        <xdr:cNvCxnSpPr/>
      </xdr:nvCxnSpPr>
      <xdr:spPr>
        <a:xfrm>
          <a:off x="13703300" y="16792933"/>
          <a:ext cx="889000" cy="14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160686</xdr:rowOff>
    </xdr:from>
    <xdr:to>
      <xdr:col>76</xdr:col>
      <xdr:colOff>165100</xdr:colOff>
      <xdr:row>98</xdr:row>
      <xdr:rowOff>90836</xdr:rowOff>
    </xdr:to>
    <xdr:sp macro="" textlink="">
      <xdr:nvSpPr>
        <xdr:cNvPr id="709" name="フローチャート: 判断 708"/>
        <xdr:cNvSpPr/>
      </xdr:nvSpPr>
      <xdr:spPr>
        <a:xfrm>
          <a:off x="14541500" y="1679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81963</xdr:rowOff>
    </xdr:from>
    <xdr:ext cx="534377" cy="259045"/>
    <xdr:sp macro="" textlink="">
      <xdr:nvSpPr>
        <xdr:cNvPr id="710" name="テキスト ボックス 709"/>
        <xdr:cNvSpPr txBox="1"/>
      </xdr:nvSpPr>
      <xdr:spPr>
        <a:xfrm>
          <a:off x="14325111" y="16884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149307</xdr:rowOff>
    </xdr:from>
    <xdr:to>
      <xdr:col>71</xdr:col>
      <xdr:colOff>177800</xdr:colOff>
      <xdr:row>97</xdr:row>
      <xdr:rowOff>162283</xdr:rowOff>
    </xdr:to>
    <xdr:cxnSp macro="">
      <xdr:nvCxnSpPr>
        <xdr:cNvPr id="711" name="直線コネクタ 710"/>
        <xdr:cNvCxnSpPr/>
      </xdr:nvCxnSpPr>
      <xdr:spPr>
        <a:xfrm>
          <a:off x="12814300" y="16779957"/>
          <a:ext cx="889000" cy="12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165060</xdr:rowOff>
    </xdr:from>
    <xdr:to>
      <xdr:col>72</xdr:col>
      <xdr:colOff>38100</xdr:colOff>
      <xdr:row>98</xdr:row>
      <xdr:rowOff>95210</xdr:rowOff>
    </xdr:to>
    <xdr:sp macro="" textlink="">
      <xdr:nvSpPr>
        <xdr:cNvPr id="712" name="フローチャート: 判断 711"/>
        <xdr:cNvSpPr/>
      </xdr:nvSpPr>
      <xdr:spPr>
        <a:xfrm>
          <a:off x="13652500" y="1679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86337</xdr:rowOff>
    </xdr:from>
    <xdr:ext cx="534377" cy="259045"/>
    <xdr:sp macro="" textlink="">
      <xdr:nvSpPr>
        <xdr:cNvPr id="713" name="テキスト ボックス 712"/>
        <xdr:cNvSpPr txBox="1"/>
      </xdr:nvSpPr>
      <xdr:spPr>
        <a:xfrm>
          <a:off x="13436111" y="16888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162902</xdr:rowOff>
    </xdr:from>
    <xdr:to>
      <xdr:col>67</xdr:col>
      <xdr:colOff>101600</xdr:colOff>
      <xdr:row>98</xdr:row>
      <xdr:rowOff>93052</xdr:rowOff>
    </xdr:to>
    <xdr:sp macro="" textlink="">
      <xdr:nvSpPr>
        <xdr:cNvPr id="714" name="フローチャート: 判断 713"/>
        <xdr:cNvSpPr/>
      </xdr:nvSpPr>
      <xdr:spPr>
        <a:xfrm>
          <a:off x="12763500" y="167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84179</xdr:rowOff>
    </xdr:from>
    <xdr:ext cx="534377" cy="259045"/>
    <xdr:sp macro="" textlink="">
      <xdr:nvSpPr>
        <xdr:cNvPr id="715" name="テキスト ボックス 714"/>
        <xdr:cNvSpPr txBox="1"/>
      </xdr:nvSpPr>
      <xdr:spPr>
        <a:xfrm>
          <a:off x="12547111" y="16886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6" name="テキスト ボックス 71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7" name="テキスト ボックス 71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8" name="テキスト ボックス 71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9" name="テキスト ボックス 71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0" name="テキスト ボックス 71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128307</xdr:rowOff>
    </xdr:from>
    <xdr:to>
      <xdr:col>85</xdr:col>
      <xdr:colOff>177800</xdr:colOff>
      <xdr:row>98</xdr:row>
      <xdr:rowOff>58457</xdr:rowOff>
    </xdr:to>
    <xdr:sp macro="" textlink="">
      <xdr:nvSpPr>
        <xdr:cNvPr id="721" name="楕円 720"/>
        <xdr:cNvSpPr/>
      </xdr:nvSpPr>
      <xdr:spPr>
        <a:xfrm>
          <a:off x="16268700" y="16758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151184</xdr:rowOff>
    </xdr:from>
    <xdr:ext cx="534377" cy="259045"/>
    <xdr:sp macro="" textlink="">
      <xdr:nvSpPr>
        <xdr:cNvPr id="722" name="公債費該当値テキスト"/>
        <xdr:cNvSpPr txBox="1"/>
      </xdr:nvSpPr>
      <xdr:spPr>
        <a:xfrm>
          <a:off x="16370300" y="16610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98453</xdr:rowOff>
    </xdr:from>
    <xdr:to>
      <xdr:col>81</xdr:col>
      <xdr:colOff>101600</xdr:colOff>
      <xdr:row>98</xdr:row>
      <xdr:rowOff>28603</xdr:rowOff>
    </xdr:to>
    <xdr:sp macro="" textlink="">
      <xdr:nvSpPr>
        <xdr:cNvPr id="723" name="楕円 722"/>
        <xdr:cNvSpPr/>
      </xdr:nvSpPr>
      <xdr:spPr>
        <a:xfrm>
          <a:off x="15430500" y="16729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45130</xdr:rowOff>
    </xdr:from>
    <xdr:ext cx="534377" cy="259045"/>
    <xdr:sp macro="" textlink="">
      <xdr:nvSpPr>
        <xdr:cNvPr id="724" name="テキスト ボックス 723"/>
        <xdr:cNvSpPr txBox="1"/>
      </xdr:nvSpPr>
      <xdr:spPr>
        <a:xfrm>
          <a:off x="15214111" y="16504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125564</xdr:rowOff>
    </xdr:from>
    <xdr:to>
      <xdr:col>76</xdr:col>
      <xdr:colOff>165100</xdr:colOff>
      <xdr:row>98</xdr:row>
      <xdr:rowOff>55714</xdr:rowOff>
    </xdr:to>
    <xdr:sp macro="" textlink="">
      <xdr:nvSpPr>
        <xdr:cNvPr id="725" name="楕円 724"/>
        <xdr:cNvSpPr/>
      </xdr:nvSpPr>
      <xdr:spPr>
        <a:xfrm>
          <a:off x="14541500" y="16756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72241</xdr:rowOff>
    </xdr:from>
    <xdr:ext cx="534377" cy="259045"/>
    <xdr:sp macro="" textlink="">
      <xdr:nvSpPr>
        <xdr:cNvPr id="726" name="テキスト ボックス 725"/>
        <xdr:cNvSpPr txBox="1"/>
      </xdr:nvSpPr>
      <xdr:spPr>
        <a:xfrm>
          <a:off x="14325111" y="16531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111483</xdr:rowOff>
    </xdr:from>
    <xdr:to>
      <xdr:col>72</xdr:col>
      <xdr:colOff>38100</xdr:colOff>
      <xdr:row>98</xdr:row>
      <xdr:rowOff>41633</xdr:rowOff>
    </xdr:to>
    <xdr:sp macro="" textlink="">
      <xdr:nvSpPr>
        <xdr:cNvPr id="727" name="楕円 726"/>
        <xdr:cNvSpPr/>
      </xdr:nvSpPr>
      <xdr:spPr>
        <a:xfrm>
          <a:off x="13652500" y="16742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58160</xdr:rowOff>
    </xdr:from>
    <xdr:ext cx="534377" cy="259045"/>
    <xdr:sp macro="" textlink="">
      <xdr:nvSpPr>
        <xdr:cNvPr id="728" name="テキスト ボックス 727"/>
        <xdr:cNvSpPr txBox="1"/>
      </xdr:nvSpPr>
      <xdr:spPr>
        <a:xfrm>
          <a:off x="13436111" y="16517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98507</xdr:rowOff>
    </xdr:from>
    <xdr:to>
      <xdr:col>67</xdr:col>
      <xdr:colOff>101600</xdr:colOff>
      <xdr:row>98</xdr:row>
      <xdr:rowOff>28657</xdr:rowOff>
    </xdr:to>
    <xdr:sp macro="" textlink="">
      <xdr:nvSpPr>
        <xdr:cNvPr id="729" name="楕円 728"/>
        <xdr:cNvSpPr/>
      </xdr:nvSpPr>
      <xdr:spPr>
        <a:xfrm>
          <a:off x="12763500" y="1672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45184</xdr:rowOff>
    </xdr:from>
    <xdr:ext cx="534377" cy="259045"/>
    <xdr:sp macro="" textlink="">
      <xdr:nvSpPr>
        <xdr:cNvPr id="730" name="テキスト ボックス 729"/>
        <xdr:cNvSpPr txBox="1"/>
      </xdr:nvSpPr>
      <xdr:spPr>
        <a:xfrm>
          <a:off x="12547111" y="16504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1" name="正方形/長方形 73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2" name="正方形/長方形 73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3" name="正方形/長方形 73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4" name="正方形/長方形 73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5" name="正方形/長方形 73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6" name="正方形/長方形 73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7" name="正方形/長方形 73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8" name="正方形/長方形 73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9" name="テキスト ボックス 73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0" name="直線コネクタ 73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41" name="直線コネクタ 740"/>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42" name="テキスト ボックス 741"/>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43" name="直線コネクタ 742"/>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44" name="テキスト ボックス 743"/>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5" name="直線コネクタ 744"/>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46" name="テキスト ボックス 745"/>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7" name="直線コネクタ 746"/>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48" name="テキスト ボックス 747"/>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9" name="直線コネクタ 74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50" name="テキスト ボックス 74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2906</xdr:rowOff>
    </xdr:from>
    <xdr:to>
      <xdr:col>116</xdr:col>
      <xdr:colOff>62864</xdr:colOff>
      <xdr:row>38</xdr:row>
      <xdr:rowOff>139700</xdr:rowOff>
    </xdr:to>
    <xdr:cxnSp macro="">
      <xdr:nvCxnSpPr>
        <xdr:cNvPr id="752" name="直線コネクタ 751"/>
        <xdr:cNvCxnSpPr/>
      </xdr:nvCxnSpPr>
      <xdr:spPr>
        <a:xfrm flipV="1">
          <a:off x="22159595" y="5146406"/>
          <a:ext cx="1269" cy="15083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10167</xdr:rowOff>
    </xdr:from>
    <xdr:ext cx="249299" cy="259045"/>
    <xdr:sp macro="" textlink="">
      <xdr:nvSpPr>
        <xdr:cNvPr id="753" name="諸支出金最小値テキスト"/>
        <xdr:cNvSpPr txBox="1"/>
      </xdr:nvSpPr>
      <xdr:spPr>
        <a:xfrm>
          <a:off x="22212300" y="669671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54" name="直線コネクタ 753"/>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121033</xdr:rowOff>
    </xdr:from>
    <xdr:ext cx="534377" cy="259045"/>
    <xdr:sp macro="" textlink="">
      <xdr:nvSpPr>
        <xdr:cNvPr id="755" name="諸支出金最大値テキスト"/>
        <xdr:cNvSpPr txBox="1"/>
      </xdr:nvSpPr>
      <xdr:spPr>
        <a:xfrm>
          <a:off x="22212300" y="4921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16,496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2906</xdr:rowOff>
    </xdr:from>
    <xdr:to>
      <xdr:col>116</xdr:col>
      <xdr:colOff>152400</xdr:colOff>
      <xdr:row>30</xdr:row>
      <xdr:rowOff>2906</xdr:rowOff>
    </xdr:to>
    <xdr:cxnSp macro="">
      <xdr:nvCxnSpPr>
        <xdr:cNvPr id="756" name="直線コネクタ 755"/>
        <xdr:cNvCxnSpPr/>
      </xdr:nvCxnSpPr>
      <xdr:spPr>
        <a:xfrm>
          <a:off x="22072600" y="5146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7" name="直線コネクタ 756"/>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99067</xdr:rowOff>
    </xdr:from>
    <xdr:ext cx="378565" cy="259045"/>
    <xdr:sp macro="" textlink="">
      <xdr:nvSpPr>
        <xdr:cNvPr id="758" name="諸支出金平均値テキスト"/>
        <xdr:cNvSpPr txBox="1"/>
      </xdr:nvSpPr>
      <xdr:spPr>
        <a:xfrm>
          <a:off x="22212300" y="644271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76190</xdr:rowOff>
    </xdr:from>
    <xdr:to>
      <xdr:col>116</xdr:col>
      <xdr:colOff>114300</xdr:colOff>
      <xdr:row>39</xdr:row>
      <xdr:rowOff>6340</xdr:rowOff>
    </xdr:to>
    <xdr:sp macro="" textlink="">
      <xdr:nvSpPr>
        <xdr:cNvPr id="759" name="フローチャート: 判断 758"/>
        <xdr:cNvSpPr/>
      </xdr:nvSpPr>
      <xdr:spPr>
        <a:xfrm>
          <a:off x="22110700" y="6591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60" name="直線コネクタ 759"/>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83322</xdr:rowOff>
    </xdr:from>
    <xdr:to>
      <xdr:col>112</xdr:col>
      <xdr:colOff>38100</xdr:colOff>
      <xdr:row>39</xdr:row>
      <xdr:rowOff>13472</xdr:rowOff>
    </xdr:to>
    <xdr:sp macro="" textlink="">
      <xdr:nvSpPr>
        <xdr:cNvPr id="761" name="フローチャート: 判断 760"/>
        <xdr:cNvSpPr/>
      </xdr:nvSpPr>
      <xdr:spPr>
        <a:xfrm>
          <a:off x="21272500" y="6598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29999</xdr:rowOff>
    </xdr:from>
    <xdr:ext cx="313932" cy="259045"/>
    <xdr:sp macro="" textlink="">
      <xdr:nvSpPr>
        <xdr:cNvPr id="762" name="テキスト ボックス 761"/>
        <xdr:cNvSpPr txBox="1"/>
      </xdr:nvSpPr>
      <xdr:spPr>
        <a:xfrm>
          <a:off x="21166333" y="63736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63" name="直線コネクタ 762"/>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76556</xdr:rowOff>
    </xdr:from>
    <xdr:to>
      <xdr:col>107</xdr:col>
      <xdr:colOff>101600</xdr:colOff>
      <xdr:row>39</xdr:row>
      <xdr:rowOff>6706</xdr:rowOff>
    </xdr:to>
    <xdr:sp macro="" textlink="">
      <xdr:nvSpPr>
        <xdr:cNvPr id="764" name="フローチャート: 判断 763"/>
        <xdr:cNvSpPr/>
      </xdr:nvSpPr>
      <xdr:spPr>
        <a:xfrm>
          <a:off x="20383500" y="6591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23233</xdr:rowOff>
    </xdr:from>
    <xdr:ext cx="378565" cy="259045"/>
    <xdr:sp macro="" textlink="">
      <xdr:nvSpPr>
        <xdr:cNvPr id="765" name="テキスト ボックス 764"/>
        <xdr:cNvSpPr txBox="1"/>
      </xdr:nvSpPr>
      <xdr:spPr>
        <a:xfrm>
          <a:off x="20245017" y="63668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66" name="直線コネクタ 765"/>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77927</xdr:rowOff>
    </xdr:from>
    <xdr:to>
      <xdr:col>102</xdr:col>
      <xdr:colOff>165100</xdr:colOff>
      <xdr:row>39</xdr:row>
      <xdr:rowOff>8077</xdr:rowOff>
    </xdr:to>
    <xdr:sp macro="" textlink="">
      <xdr:nvSpPr>
        <xdr:cNvPr id="767" name="フローチャート: 判断 766"/>
        <xdr:cNvSpPr/>
      </xdr:nvSpPr>
      <xdr:spPr>
        <a:xfrm>
          <a:off x="19494500" y="6593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24604</xdr:rowOff>
    </xdr:from>
    <xdr:ext cx="378565" cy="259045"/>
    <xdr:sp macro="" textlink="">
      <xdr:nvSpPr>
        <xdr:cNvPr id="768" name="テキスト ボックス 767"/>
        <xdr:cNvSpPr txBox="1"/>
      </xdr:nvSpPr>
      <xdr:spPr>
        <a:xfrm>
          <a:off x="19356017" y="63682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74178</xdr:rowOff>
    </xdr:from>
    <xdr:to>
      <xdr:col>98</xdr:col>
      <xdr:colOff>38100</xdr:colOff>
      <xdr:row>39</xdr:row>
      <xdr:rowOff>4328</xdr:rowOff>
    </xdr:to>
    <xdr:sp macro="" textlink="">
      <xdr:nvSpPr>
        <xdr:cNvPr id="769" name="フローチャート: 判断 768"/>
        <xdr:cNvSpPr/>
      </xdr:nvSpPr>
      <xdr:spPr>
        <a:xfrm>
          <a:off x="18605500" y="6589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20855</xdr:rowOff>
    </xdr:from>
    <xdr:ext cx="378565" cy="259045"/>
    <xdr:sp macro="" textlink="">
      <xdr:nvSpPr>
        <xdr:cNvPr id="770" name="テキスト ボックス 769"/>
        <xdr:cNvSpPr txBox="1"/>
      </xdr:nvSpPr>
      <xdr:spPr>
        <a:xfrm>
          <a:off x="18467017" y="6364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1" name="テキスト ボックス 77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2" name="テキスト ボックス 77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3" name="テキスト ボックス 77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4" name="テキスト ボックス 77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5" name="テキスト ボックス 77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6" name="楕円 775"/>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54617</xdr:rowOff>
    </xdr:from>
    <xdr:ext cx="249299" cy="259045"/>
    <xdr:sp macro="" textlink="">
      <xdr:nvSpPr>
        <xdr:cNvPr id="777" name="諸支出金該当値テキスト"/>
        <xdr:cNvSpPr txBox="1"/>
      </xdr:nvSpPr>
      <xdr:spPr>
        <a:xfrm>
          <a:off x="22212300" y="656971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8" name="楕円 777"/>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9" name="テキスト ボックス 778"/>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80" name="楕円 779"/>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81" name="テキスト ボックス 780"/>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82" name="楕円 781"/>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83" name="テキスト ボックス 782"/>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84" name="楕円 783"/>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85" name="テキスト ボックス 784"/>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6" name="正方形/長方形 78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7" name="正方形/長方形 78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8" name="正方形/長方形 78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9" name="正方形/長方形 78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0" name="正方形/長方形 78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1" name="正方形/長方形 79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2" name="正方形/長方形 79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3" name="正方形/長方形 79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4" name="テキスト ボックス 79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5" name="直線コネクタ 79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96" name="直線コネクタ 795"/>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97" name="テキスト ボックス 796"/>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98" name="直線コネクタ 797"/>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144434</xdr:rowOff>
    </xdr:from>
    <xdr:ext cx="467179" cy="259045"/>
    <xdr:sp macro="" textlink="">
      <xdr:nvSpPr>
        <xdr:cNvPr id="799" name="テキスト ボックス 798"/>
        <xdr:cNvSpPr txBox="1"/>
      </xdr:nvSpPr>
      <xdr:spPr>
        <a:xfrm>
          <a:off x="17820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800" name="直線コネクタ 799"/>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160762</xdr:rowOff>
    </xdr:from>
    <xdr:ext cx="467179" cy="259045"/>
    <xdr:sp macro="" textlink="">
      <xdr:nvSpPr>
        <xdr:cNvPr id="801" name="テキスト ボックス 800"/>
        <xdr:cNvSpPr txBox="1"/>
      </xdr:nvSpPr>
      <xdr:spPr>
        <a:xfrm>
          <a:off x="17820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802" name="直線コネクタ 801"/>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5642</xdr:rowOff>
    </xdr:from>
    <xdr:ext cx="467179" cy="259045"/>
    <xdr:sp macro="" textlink="">
      <xdr:nvSpPr>
        <xdr:cNvPr id="803" name="テキスト ボックス 802"/>
        <xdr:cNvSpPr txBox="1"/>
      </xdr:nvSpPr>
      <xdr:spPr>
        <a:xfrm>
          <a:off x="17820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804" name="直線コネクタ 803"/>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21970</xdr:rowOff>
    </xdr:from>
    <xdr:ext cx="467179" cy="259045"/>
    <xdr:sp macro="" textlink="">
      <xdr:nvSpPr>
        <xdr:cNvPr id="805" name="テキスト ボックス 804"/>
        <xdr:cNvSpPr txBox="1"/>
      </xdr:nvSpPr>
      <xdr:spPr>
        <a:xfrm>
          <a:off x="17820821" y="8765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806" name="直線コネクタ 805"/>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807" name="テキスト ボックス 806"/>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8" name="直線コネクタ 80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9" name="テキスト ボックス 80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1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88428</xdr:rowOff>
    </xdr:from>
    <xdr:to>
      <xdr:col>116</xdr:col>
      <xdr:colOff>62864</xdr:colOff>
      <xdr:row>59</xdr:row>
      <xdr:rowOff>98878</xdr:rowOff>
    </xdr:to>
    <xdr:cxnSp macro="">
      <xdr:nvCxnSpPr>
        <xdr:cNvPr id="811" name="直線コネクタ 810"/>
        <xdr:cNvCxnSpPr/>
      </xdr:nvCxnSpPr>
      <xdr:spPr>
        <a:xfrm flipV="1">
          <a:off x="22159595" y="8660928"/>
          <a:ext cx="1269" cy="155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145831</xdr:rowOff>
    </xdr:from>
    <xdr:ext cx="249299" cy="259045"/>
    <xdr:sp macro="" textlink="">
      <xdr:nvSpPr>
        <xdr:cNvPr id="812" name="前年度繰上充用金最小値テキスト"/>
        <xdr:cNvSpPr txBox="1"/>
      </xdr:nvSpPr>
      <xdr:spPr>
        <a:xfrm>
          <a:off x="22212300" y="102613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813" name="直線コネクタ 812"/>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35105</xdr:rowOff>
    </xdr:from>
    <xdr:ext cx="469744" cy="259045"/>
    <xdr:sp macro="" textlink="">
      <xdr:nvSpPr>
        <xdr:cNvPr id="814" name="前年度繰上充用金最大値テキスト"/>
        <xdr:cNvSpPr txBox="1"/>
      </xdr:nvSpPr>
      <xdr:spPr>
        <a:xfrm>
          <a:off x="22212300" y="8436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9,514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88428</xdr:rowOff>
    </xdr:from>
    <xdr:to>
      <xdr:col>116</xdr:col>
      <xdr:colOff>152400</xdr:colOff>
      <xdr:row>50</xdr:row>
      <xdr:rowOff>88428</xdr:rowOff>
    </xdr:to>
    <xdr:cxnSp macro="">
      <xdr:nvCxnSpPr>
        <xdr:cNvPr id="815" name="直線コネクタ 814"/>
        <xdr:cNvCxnSpPr/>
      </xdr:nvCxnSpPr>
      <xdr:spPr>
        <a:xfrm>
          <a:off x="22072600" y="8660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98878</xdr:rowOff>
    </xdr:from>
    <xdr:to>
      <xdr:col>116</xdr:col>
      <xdr:colOff>63500</xdr:colOff>
      <xdr:row>59</xdr:row>
      <xdr:rowOff>98878</xdr:rowOff>
    </xdr:to>
    <xdr:cxnSp macro="">
      <xdr:nvCxnSpPr>
        <xdr:cNvPr id="816" name="直線コネクタ 815"/>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63282</xdr:rowOff>
    </xdr:from>
    <xdr:ext cx="313932" cy="259045"/>
    <xdr:sp macro="" textlink="">
      <xdr:nvSpPr>
        <xdr:cNvPr id="817" name="前年度繰上充用金平均値テキスト"/>
        <xdr:cNvSpPr txBox="1"/>
      </xdr:nvSpPr>
      <xdr:spPr>
        <a:xfrm>
          <a:off x="22212300" y="1000738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40405</xdr:rowOff>
    </xdr:from>
    <xdr:to>
      <xdr:col>116</xdr:col>
      <xdr:colOff>114300</xdr:colOff>
      <xdr:row>59</xdr:row>
      <xdr:rowOff>142005</xdr:rowOff>
    </xdr:to>
    <xdr:sp macro="" textlink="">
      <xdr:nvSpPr>
        <xdr:cNvPr id="818" name="フローチャート: 判断 817"/>
        <xdr:cNvSpPr/>
      </xdr:nvSpPr>
      <xdr:spPr>
        <a:xfrm>
          <a:off x="22110700" y="10155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98878</xdr:rowOff>
    </xdr:from>
    <xdr:to>
      <xdr:col>111</xdr:col>
      <xdr:colOff>177800</xdr:colOff>
      <xdr:row>59</xdr:row>
      <xdr:rowOff>98878</xdr:rowOff>
    </xdr:to>
    <xdr:cxnSp macro="">
      <xdr:nvCxnSpPr>
        <xdr:cNvPr id="819" name="直線コネクタ 818"/>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59</xdr:row>
      <xdr:rowOff>39915</xdr:rowOff>
    </xdr:from>
    <xdr:to>
      <xdr:col>112</xdr:col>
      <xdr:colOff>38100</xdr:colOff>
      <xdr:row>59</xdr:row>
      <xdr:rowOff>141515</xdr:rowOff>
    </xdr:to>
    <xdr:sp macro="" textlink="">
      <xdr:nvSpPr>
        <xdr:cNvPr id="820" name="フローチャート: 判断 819"/>
        <xdr:cNvSpPr/>
      </xdr:nvSpPr>
      <xdr:spPr>
        <a:xfrm>
          <a:off x="21272500" y="10155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158042</xdr:rowOff>
    </xdr:from>
    <xdr:ext cx="313932" cy="259045"/>
    <xdr:sp macro="" textlink="">
      <xdr:nvSpPr>
        <xdr:cNvPr id="821" name="テキスト ボックス 820"/>
        <xdr:cNvSpPr txBox="1"/>
      </xdr:nvSpPr>
      <xdr:spPr>
        <a:xfrm>
          <a:off x="21166333" y="993069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98878</xdr:rowOff>
    </xdr:from>
    <xdr:to>
      <xdr:col>107</xdr:col>
      <xdr:colOff>50800</xdr:colOff>
      <xdr:row>59</xdr:row>
      <xdr:rowOff>98878</xdr:rowOff>
    </xdr:to>
    <xdr:cxnSp macro="">
      <xdr:nvCxnSpPr>
        <xdr:cNvPr id="822" name="直線コネクタ 821"/>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39261</xdr:rowOff>
    </xdr:from>
    <xdr:to>
      <xdr:col>107</xdr:col>
      <xdr:colOff>101600</xdr:colOff>
      <xdr:row>59</xdr:row>
      <xdr:rowOff>140861</xdr:rowOff>
    </xdr:to>
    <xdr:sp macro="" textlink="">
      <xdr:nvSpPr>
        <xdr:cNvPr id="823" name="フローチャート: 判断 822"/>
        <xdr:cNvSpPr/>
      </xdr:nvSpPr>
      <xdr:spPr>
        <a:xfrm>
          <a:off x="20383500" y="1015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157388</xdr:rowOff>
    </xdr:from>
    <xdr:ext cx="313932" cy="259045"/>
    <xdr:sp macro="" textlink="">
      <xdr:nvSpPr>
        <xdr:cNvPr id="824" name="テキスト ボックス 823"/>
        <xdr:cNvSpPr txBox="1"/>
      </xdr:nvSpPr>
      <xdr:spPr>
        <a:xfrm>
          <a:off x="20277333" y="99300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98878</xdr:rowOff>
    </xdr:from>
    <xdr:to>
      <xdr:col>102</xdr:col>
      <xdr:colOff>114300</xdr:colOff>
      <xdr:row>59</xdr:row>
      <xdr:rowOff>98878</xdr:rowOff>
    </xdr:to>
    <xdr:cxnSp macro="">
      <xdr:nvCxnSpPr>
        <xdr:cNvPr id="825" name="直線コネクタ 824"/>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37628</xdr:rowOff>
    </xdr:from>
    <xdr:to>
      <xdr:col>102</xdr:col>
      <xdr:colOff>165100</xdr:colOff>
      <xdr:row>59</xdr:row>
      <xdr:rowOff>139228</xdr:rowOff>
    </xdr:to>
    <xdr:sp macro="" textlink="">
      <xdr:nvSpPr>
        <xdr:cNvPr id="826" name="フローチャート: 判断 825"/>
        <xdr:cNvSpPr/>
      </xdr:nvSpPr>
      <xdr:spPr>
        <a:xfrm>
          <a:off x="19494500" y="1015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155755</xdr:rowOff>
    </xdr:from>
    <xdr:ext cx="313932" cy="259045"/>
    <xdr:sp macro="" textlink="">
      <xdr:nvSpPr>
        <xdr:cNvPr id="827" name="テキスト ボックス 826"/>
        <xdr:cNvSpPr txBox="1"/>
      </xdr:nvSpPr>
      <xdr:spPr>
        <a:xfrm>
          <a:off x="19388333" y="992840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37302</xdr:rowOff>
    </xdr:from>
    <xdr:to>
      <xdr:col>98</xdr:col>
      <xdr:colOff>38100</xdr:colOff>
      <xdr:row>59</xdr:row>
      <xdr:rowOff>138902</xdr:rowOff>
    </xdr:to>
    <xdr:sp macro="" textlink="">
      <xdr:nvSpPr>
        <xdr:cNvPr id="828" name="フローチャート: 判断 827"/>
        <xdr:cNvSpPr/>
      </xdr:nvSpPr>
      <xdr:spPr>
        <a:xfrm>
          <a:off x="18605500" y="10152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155429</xdr:rowOff>
    </xdr:from>
    <xdr:ext cx="313932" cy="259045"/>
    <xdr:sp macro="" textlink="">
      <xdr:nvSpPr>
        <xdr:cNvPr id="829" name="テキスト ボックス 828"/>
        <xdr:cNvSpPr txBox="1"/>
      </xdr:nvSpPr>
      <xdr:spPr>
        <a:xfrm>
          <a:off x="18499333" y="9928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30" name="テキスト ボックス 82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31" name="テキスト ボックス 83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32" name="テキスト ボックス 83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3" name="テキスト ボックス 83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4" name="テキスト ボックス 83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48078</xdr:rowOff>
    </xdr:from>
    <xdr:to>
      <xdr:col>116</xdr:col>
      <xdr:colOff>114300</xdr:colOff>
      <xdr:row>59</xdr:row>
      <xdr:rowOff>149678</xdr:rowOff>
    </xdr:to>
    <xdr:sp macro="" textlink="">
      <xdr:nvSpPr>
        <xdr:cNvPr id="835" name="楕円 834"/>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59</xdr:row>
      <xdr:rowOff>18831</xdr:rowOff>
    </xdr:from>
    <xdr:ext cx="249299" cy="259045"/>
    <xdr:sp macro="" textlink="">
      <xdr:nvSpPr>
        <xdr:cNvPr id="836" name="前年度繰上充用金該当値テキスト"/>
        <xdr:cNvSpPr txBox="1"/>
      </xdr:nvSpPr>
      <xdr:spPr>
        <a:xfrm>
          <a:off x="22212300" y="101343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48078</xdr:rowOff>
    </xdr:from>
    <xdr:to>
      <xdr:col>112</xdr:col>
      <xdr:colOff>38100</xdr:colOff>
      <xdr:row>59</xdr:row>
      <xdr:rowOff>149678</xdr:rowOff>
    </xdr:to>
    <xdr:sp macro="" textlink="">
      <xdr:nvSpPr>
        <xdr:cNvPr id="837" name="楕円 836"/>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140805</xdr:rowOff>
    </xdr:from>
    <xdr:ext cx="249299" cy="259045"/>
    <xdr:sp macro="" textlink="">
      <xdr:nvSpPr>
        <xdr:cNvPr id="838" name="テキスト ボックス 837"/>
        <xdr:cNvSpPr txBox="1"/>
      </xdr:nvSpPr>
      <xdr:spPr>
        <a:xfrm>
          <a:off x="2119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48078</xdr:rowOff>
    </xdr:from>
    <xdr:to>
      <xdr:col>107</xdr:col>
      <xdr:colOff>101600</xdr:colOff>
      <xdr:row>59</xdr:row>
      <xdr:rowOff>149678</xdr:rowOff>
    </xdr:to>
    <xdr:sp macro="" textlink="">
      <xdr:nvSpPr>
        <xdr:cNvPr id="839" name="楕円 838"/>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140805</xdr:rowOff>
    </xdr:from>
    <xdr:ext cx="249299" cy="259045"/>
    <xdr:sp macro="" textlink="">
      <xdr:nvSpPr>
        <xdr:cNvPr id="840" name="テキスト ボックス 839"/>
        <xdr:cNvSpPr txBox="1"/>
      </xdr:nvSpPr>
      <xdr:spPr>
        <a:xfrm>
          <a:off x="2030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48078</xdr:rowOff>
    </xdr:from>
    <xdr:to>
      <xdr:col>102</xdr:col>
      <xdr:colOff>165100</xdr:colOff>
      <xdr:row>59</xdr:row>
      <xdr:rowOff>149678</xdr:rowOff>
    </xdr:to>
    <xdr:sp macro="" textlink="">
      <xdr:nvSpPr>
        <xdr:cNvPr id="841" name="楕円 840"/>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140805</xdr:rowOff>
    </xdr:from>
    <xdr:ext cx="249299" cy="259045"/>
    <xdr:sp macro="" textlink="">
      <xdr:nvSpPr>
        <xdr:cNvPr id="842" name="テキスト ボックス 841"/>
        <xdr:cNvSpPr txBox="1"/>
      </xdr:nvSpPr>
      <xdr:spPr>
        <a:xfrm>
          <a:off x="19420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48078</xdr:rowOff>
    </xdr:from>
    <xdr:to>
      <xdr:col>98</xdr:col>
      <xdr:colOff>38100</xdr:colOff>
      <xdr:row>59</xdr:row>
      <xdr:rowOff>149678</xdr:rowOff>
    </xdr:to>
    <xdr:sp macro="" textlink="">
      <xdr:nvSpPr>
        <xdr:cNvPr id="843" name="楕円 842"/>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140805</xdr:rowOff>
    </xdr:from>
    <xdr:ext cx="249299" cy="259045"/>
    <xdr:sp macro="" textlink="">
      <xdr:nvSpPr>
        <xdr:cNvPr id="844" name="テキスト ボックス 843"/>
        <xdr:cNvSpPr txBox="1"/>
      </xdr:nvSpPr>
      <xdr:spPr>
        <a:xfrm>
          <a:off x="18531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5" name="正方形/長方形 84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6" name="正方形/長方形 84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7" name="テキスト ボックス 84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総務費は、住民一人当たり１２２，２９３円となっており、前年度と比べ約２６６，９００円の減となっている。主な要因としては、ふるさと洲本もっともっと応援基金積立金などの減少によるものである。</a:t>
          </a:r>
        </a:p>
        <a:p>
          <a:r>
            <a:rPr kumimoji="1" lang="ja-JP" altLang="en-US" sz="1300">
              <a:latin typeface="ＭＳ Ｐゴシック" panose="020B0600070205080204" pitchFamily="50" charset="-128"/>
              <a:ea typeface="ＭＳ Ｐゴシック" panose="020B0600070205080204" pitchFamily="50" charset="-128"/>
            </a:rPr>
            <a:t>民生費は、住民一人当たり１９３，６４２円となっており、前年度と比べ約５，５００円の減となっている。主な要因としては、子育て世帯への臨時応援給付金事業などの減少によるものである。</a:t>
          </a:r>
        </a:p>
        <a:p>
          <a:r>
            <a:rPr kumimoji="1" lang="ja-JP" altLang="en-US" sz="1300">
              <a:latin typeface="ＭＳ Ｐゴシック" panose="020B0600070205080204" pitchFamily="50" charset="-128"/>
              <a:ea typeface="ＭＳ Ｐゴシック" panose="020B0600070205080204" pitchFamily="50" charset="-128"/>
            </a:rPr>
            <a:t>衛生費は、住民一人当たり４９，８５６円となっており、前年度と比べ約８，７００円の増となっている。主な要因としては、洲本市汚泥再生処理センター整備工事費などの増加によるものである。</a:t>
          </a:r>
        </a:p>
        <a:p>
          <a:r>
            <a:rPr kumimoji="1" lang="ja-JP" altLang="en-US" sz="1300">
              <a:latin typeface="ＭＳ Ｐゴシック" panose="020B0600070205080204" pitchFamily="50" charset="-128"/>
              <a:ea typeface="ＭＳ Ｐゴシック" panose="020B0600070205080204" pitchFamily="50" charset="-128"/>
            </a:rPr>
            <a:t>農林水産業費は、住民一人当たり４５，３７８円となっており、前年度と比べ約３，７００円の減となっている。主な要因としては、</a:t>
          </a:r>
          <a:r>
            <a:rPr kumimoji="1" lang="en-US" altLang="ja-JP" sz="1300">
              <a:latin typeface="ＭＳ Ｐゴシック" panose="020B0600070205080204" pitchFamily="50" charset="-128"/>
              <a:ea typeface="ＭＳ Ｐゴシック" panose="020B0600070205080204" pitchFamily="50" charset="-128"/>
            </a:rPr>
            <a:t>CATV</a:t>
          </a:r>
          <a:r>
            <a:rPr kumimoji="1" lang="ja-JP" altLang="en-US" sz="1300">
              <a:latin typeface="ＭＳ Ｐゴシック" panose="020B0600070205080204" pitchFamily="50" charset="-128"/>
              <a:ea typeface="ＭＳ Ｐゴシック" panose="020B0600070205080204" pitchFamily="50" charset="-128"/>
            </a:rPr>
            <a:t>施設の更改工事費などの減少によるものである。</a:t>
          </a:r>
        </a:p>
        <a:p>
          <a:r>
            <a:rPr kumimoji="1" lang="ja-JP" altLang="en-US" sz="1300">
              <a:latin typeface="ＭＳ Ｐゴシック" panose="020B0600070205080204" pitchFamily="50" charset="-128"/>
              <a:ea typeface="ＭＳ Ｐゴシック" panose="020B0600070205080204" pitchFamily="50" charset="-128"/>
            </a:rPr>
            <a:t>土木費は、住民一人当たり５０，３５５円となっており、前年度と比べ約３，０００円の増となっている。主な要因としては、道路改良事業費などの増加によるものである。</a:t>
          </a:r>
        </a:p>
        <a:p>
          <a:r>
            <a:rPr kumimoji="1" lang="ja-JP" altLang="en-US" sz="1300">
              <a:latin typeface="ＭＳ Ｐゴシック" panose="020B0600070205080204" pitchFamily="50" charset="-128"/>
              <a:ea typeface="ＭＳ Ｐゴシック" panose="020B0600070205080204" pitchFamily="50" charset="-128"/>
            </a:rPr>
            <a:t>教育費は、住民一人当たり５０，９５１円となっており、前年度と比べ約３，９００円の増となっている。主な要因としては、給食の公会計化に伴う給食材料購入費用などの増加によるものである。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兵庫県洲本市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実質収支は、平成１７年度以降１８年連続で黒字となっており、実質単年度収支についても、財政調整基金の積立額の増加などが影響し、前年度に引き続き黒字を維持した。</a:t>
          </a:r>
        </a:p>
        <a:p>
          <a:r>
            <a:rPr kumimoji="1" lang="ja-JP" altLang="en-US" sz="1400">
              <a:latin typeface="ＭＳ ゴシック" pitchFamily="49" charset="-128"/>
              <a:ea typeface="ＭＳ ゴシック" pitchFamily="49" charset="-128"/>
            </a:rPr>
            <a:t>　今後は第２次洲本市行政改革実施方策に基づき、事務事業を見直し、行財政の健全化に努める。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兵庫県洲本市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全会計において、平成３０年度以降黒字となっている。</a:t>
          </a:r>
        </a:p>
        <a:p>
          <a:r>
            <a:rPr kumimoji="1" lang="ja-JP" altLang="en-US" sz="1400">
              <a:latin typeface="ＭＳ ゴシック" pitchFamily="49" charset="-128"/>
              <a:ea typeface="ＭＳ ゴシック" pitchFamily="49" charset="-128"/>
            </a:rPr>
            <a:t>　今後においては、公共施設の再編整備などにより投資的経費が増になるなど、厳しい財政状況が続くと想定されることから、適正な財政運営の維持に努める。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591" t="s">
        <v>82</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75" thickBot="1" x14ac:dyDescent="0.2">
      <c r="B2" s="182" t="s">
        <v>83</v>
      </c>
      <c r="C2" s="182"/>
      <c r="D2" s="183"/>
    </row>
    <row r="3" spans="1:119" ht="18.75" customHeight="1" thickBot="1" x14ac:dyDescent="0.2">
      <c r="A3" s="181"/>
      <c r="B3" s="592" t="s">
        <v>84</v>
      </c>
      <c r="C3" s="593"/>
      <c r="D3" s="593"/>
      <c r="E3" s="594"/>
      <c r="F3" s="594"/>
      <c r="G3" s="594"/>
      <c r="H3" s="594"/>
      <c r="I3" s="594"/>
      <c r="J3" s="594"/>
      <c r="K3" s="594"/>
      <c r="L3" s="594" t="s">
        <v>85</v>
      </c>
      <c r="M3" s="594"/>
      <c r="N3" s="594"/>
      <c r="O3" s="594"/>
      <c r="P3" s="594"/>
      <c r="Q3" s="594"/>
      <c r="R3" s="597"/>
      <c r="S3" s="597"/>
      <c r="T3" s="597"/>
      <c r="U3" s="597"/>
      <c r="V3" s="598"/>
      <c r="W3" s="483" t="s">
        <v>86</v>
      </c>
      <c r="X3" s="484"/>
      <c r="Y3" s="484"/>
      <c r="Z3" s="484"/>
      <c r="AA3" s="484"/>
      <c r="AB3" s="593"/>
      <c r="AC3" s="597" t="s">
        <v>87</v>
      </c>
      <c r="AD3" s="484"/>
      <c r="AE3" s="484"/>
      <c r="AF3" s="484"/>
      <c r="AG3" s="484"/>
      <c r="AH3" s="484"/>
      <c r="AI3" s="484"/>
      <c r="AJ3" s="484"/>
      <c r="AK3" s="484"/>
      <c r="AL3" s="559"/>
      <c r="AM3" s="483" t="s">
        <v>88</v>
      </c>
      <c r="AN3" s="484"/>
      <c r="AO3" s="484"/>
      <c r="AP3" s="484"/>
      <c r="AQ3" s="484"/>
      <c r="AR3" s="484"/>
      <c r="AS3" s="484"/>
      <c r="AT3" s="484"/>
      <c r="AU3" s="484"/>
      <c r="AV3" s="484"/>
      <c r="AW3" s="484"/>
      <c r="AX3" s="559"/>
      <c r="AY3" s="551" t="s">
        <v>1</v>
      </c>
      <c r="AZ3" s="552"/>
      <c r="BA3" s="552"/>
      <c r="BB3" s="552"/>
      <c r="BC3" s="552"/>
      <c r="BD3" s="552"/>
      <c r="BE3" s="552"/>
      <c r="BF3" s="552"/>
      <c r="BG3" s="552"/>
      <c r="BH3" s="552"/>
      <c r="BI3" s="552"/>
      <c r="BJ3" s="552"/>
      <c r="BK3" s="552"/>
      <c r="BL3" s="552"/>
      <c r="BM3" s="601"/>
      <c r="BN3" s="483" t="s">
        <v>89</v>
      </c>
      <c r="BO3" s="484"/>
      <c r="BP3" s="484"/>
      <c r="BQ3" s="484"/>
      <c r="BR3" s="484"/>
      <c r="BS3" s="484"/>
      <c r="BT3" s="484"/>
      <c r="BU3" s="559"/>
      <c r="BV3" s="483" t="s">
        <v>90</v>
      </c>
      <c r="BW3" s="484"/>
      <c r="BX3" s="484"/>
      <c r="BY3" s="484"/>
      <c r="BZ3" s="484"/>
      <c r="CA3" s="484"/>
      <c r="CB3" s="484"/>
      <c r="CC3" s="559"/>
      <c r="CD3" s="551" t="s">
        <v>1</v>
      </c>
      <c r="CE3" s="552"/>
      <c r="CF3" s="552"/>
      <c r="CG3" s="552"/>
      <c r="CH3" s="552"/>
      <c r="CI3" s="552"/>
      <c r="CJ3" s="552"/>
      <c r="CK3" s="552"/>
      <c r="CL3" s="552"/>
      <c r="CM3" s="552"/>
      <c r="CN3" s="552"/>
      <c r="CO3" s="552"/>
      <c r="CP3" s="552"/>
      <c r="CQ3" s="552"/>
      <c r="CR3" s="552"/>
      <c r="CS3" s="601"/>
      <c r="CT3" s="483" t="s">
        <v>91</v>
      </c>
      <c r="CU3" s="484"/>
      <c r="CV3" s="484"/>
      <c r="CW3" s="484"/>
      <c r="CX3" s="484"/>
      <c r="CY3" s="484"/>
      <c r="CZ3" s="484"/>
      <c r="DA3" s="559"/>
      <c r="DB3" s="483" t="s">
        <v>92</v>
      </c>
      <c r="DC3" s="484"/>
      <c r="DD3" s="484"/>
      <c r="DE3" s="484"/>
      <c r="DF3" s="484"/>
      <c r="DG3" s="484"/>
      <c r="DH3" s="484"/>
      <c r="DI3" s="559"/>
    </row>
    <row r="4" spans="1:119" ht="18.75" customHeight="1" x14ac:dyDescent="0.15">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8"/>
      <c r="AN4" s="436"/>
      <c r="AO4" s="436"/>
      <c r="AP4" s="436"/>
      <c r="AQ4" s="436"/>
      <c r="AR4" s="436"/>
      <c r="AS4" s="436"/>
      <c r="AT4" s="436"/>
      <c r="AU4" s="436"/>
      <c r="AV4" s="436"/>
      <c r="AW4" s="436"/>
      <c r="AX4" s="600"/>
      <c r="AY4" s="411" t="s">
        <v>93</v>
      </c>
      <c r="AZ4" s="412"/>
      <c r="BA4" s="412"/>
      <c r="BB4" s="412"/>
      <c r="BC4" s="412"/>
      <c r="BD4" s="412"/>
      <c r="BE4" s="412"/>
      <c r="BF4" s="412"/>
      <c r="BG4" s="412"/>
      <c r="BH4" s="412"/>
      <c r="BI4" s="412"/>
      <c r="BJ4" s="412"/>
      <c r="BK4" s="412"/>
      <c r="BL4" s="412"/>
      <c r="BM4" s="413"/>
      <c r="BN4" s="414">
        <v>27736676</v>
      </c>
      <c r="BO4" s="415"/>
      <c r="BP4" s="415"/>
      <c r="BQ4" s="415"/>
      <c r="BR4" s="415"/>
      <c r="BS4" s="415"/>
      <c r="BT4" s="415"/>
      <c r="BU4" s="416"/>
      <c r="BV4" s="414">
        <v>39552937</v>
      </c>
      <c r="BW4" s="415"/>
      <c r="BX4" s="415"/>
      <c r="BY4" s="415"/>
      <c r="BZ4" s="415"/>
      <c r="CA4" s="415"/>
      <c r="CB4" s="415"/>
      <c r="CC4" s="416"/>
      <c r="CD4" s="585" t="s">
        <v>94</v>
      </c>
      <c r="CE4" s="586"/>
      <c r="CF4" s="586"/>
      <c r="CG4" s="586"/>
      <c r="CH4" s="586"/>
      <c r="CI4" s="586"/>
      <c r="CJ4" s="586"/>
      <c r="CK4" s="586"/>
      <c r="CL4" s="586"/>
      <c r="CM4" s="586"/>
      <c r="CN4" s="586"/>
      <c r="CO4" s="586"/>
      <c r="CP4" s="586"/>
      <c r="CQ4" s="586"/>
      <c r="CR4" s="586"/>
      <c r="CS4" s="587"/>
      <c r="CT4" s="588">
        <v>5.5</v>
      </c>
      <c r="CU4" s="589"/>
      <c r="CV4" s="589"/>
      <c r="CW4" s="589"/>
      <c r="CX4" s="589"/>
      <c r="CY4" s="589"/>
      <c r="CZ4" s="589"/>
      <c r="DA4" s="590"/>
      <c r="DB4" s="588">
        <v>4.4000000000000004</v>
      </c>
      <c r="DC4" s="589"/>
      <c r="DD4" s="589"/>
      <c r="DE4" s="589"/>
      <c r="DF4" s="589"/>
      <c r="DG4" s="589"/>
      <c r="DH4" s="589"/>
      <c r="DI4" s="590"/>
    </row>
    <row r="5" spans="1:119" ht="18.75" customHeight="1" x14ac:dyDescent="0.15">
      <c r="A5" s="181"/>
      <c r="B5" s="595"/>
      <c r="C5" s="437"/>
      <c r="D5" s="437"/>
      <c r="E5" s="596"/>
      <c r="F5" s="596"/>
      <c r="G5" s="596"/>
      <c r="H5" s="596"/>
      <c r="I5" s="596"/>
      <c r="J5" s="596"/>
      <c r="K5" s="596"/>
      <c r="L5" s="596"/>
      <c r="M5" s="596"/>
      <c r="N5" s="596"/>
      <c r="O5" s="596"/>
      <c r="P5" s="596"/>
      <c r="Q5" s="596"/>
      <c r="R5" s="435"/>
      <c r="S5" s="435"/>
      <c r="T5" s="435"/>
      <c r="U5" s="435"/>
      <c r="V5" s="599"/>
      <c r="W5" s="518"/>
      <c r="X5" s="436"/>
      <c r="Y5" s="436"/>
      <c r="Z5" s="436"/>
      <c r="AA5" s="436"/>
      <c r="AB5" s="437"/>
      <c r="AC5" s="435"/>
      <c r="AD5" s="436"/>
      <c r="AE5" s="436"/>
      <c r="AF5" s="436"/>
      <c r="AG5" s="436"/>
      <c r="AH5" s="436"/>
      <c r="AI5" s="436"/>
      <c r="AJ5" s="436"/>
      <c r="AK5" s="436"/>
      <c r="AL5" s="600"/>
      <c r="AM5" s="489" t="s">
        <v>95</v>
      </c>
      <c r="AN5" s="393"/>
      <c r="AO5" s="393"/>
      <c r="AP5" s="393"/>
      <c r="AQ5" s="393"/>
      <c r="AR5" s="393"/>
      <c r="AS5" s="393"/>
      <c r="AT5" s="394"/>
      <c r="AU5" s="469" t="s">
        <v>96</v>
      </c>
      <c r="AV5" s="470"/>
      <c r="AW5" s="470"/>
      <c r="AX5" s="470"/>
      <c r="AY5" s="399" t="s">
        <v>97</v>
      </c>
      <c r="AZ5" s="400"/>
      <c r="BA5" s="400"/>
      <c r="BB5" s="400"/>
      <c r="BC5" s="400"/>
      <c r="BD5" s="400"/>
      <c r="BE5" s="400"/>
      <c r="BF5" s="400"/>
      <c r="BG5" s="400"/>
      <c r="BH5" s="400"/>
      <c r="BI5" s="400"/>
      <c r="BJ5" s="400"/>
      <c r="BK5" s="400"/>
      <c r="BL5" s="400"/>
      <c r="BM5" s="401"/>
      <c r="BN5" s="419">
        <v>26947278</v>
      </c>
      <c r="BO5" s="420"/>
      <c r="BP5" s="420"/>
      <c r="BQ5" s="420"/>
      <c r="BR5" s="420"/>
      <c r="BS5" s="420"/>
      <c r="BT5" s="420"/>
      <c r="BU5" s="421"/>
      <c r="BV5" s="419">
        <v>38883260</v>
      </c>
      <c r="BW5" s="420"/>
      <c r="BX5" s="420"/>
      <c r="BY5" s="420"/>
      <c r="BZ5" s="420"/>
      <c r="CA5" s="420"/>
      <c r="CB5" s="420"/>
      <c r="CC5" s="421"/>
      <c r="CD5" s="428" t="s">
        <v>98</v>
      </c>
      <c r="CE5" s="373"/>
      <c r="CF5" s="373"/>
      <c r="CG5" s="373"/>
      <c r="CH5" s="373"/>
      <c r="CI5" s="373"/>
      <c r="CJ5" s="373"/>
      <c r="CK5" s="373"/>
      <c r="CL5" s="373"/>
      <c r="CM5" s="373"/>
      <c r="CN5" s="373"/>
      <c r="CO5" s="373"/>
      <c r="CP5" s="373"/>
      <c r="CQ5" s="373"/>
      <c r="CR5" s="373"/>
      <c r="CS5" s="429"/>
      <c r="CT5" s="389">
        <v>94.3</v>
      </c>
      <c r="CU5" s="390"/>
      <c r="CV5" s="390"/>
      <c r="CW5" s="390"/>
      <c r="CX5" s="390"/>
      <c r="CY5" s="390"/>
      <c r="CZ5" s="390"/>
      <c r="DA5" s="391"/>
      <c r="DB5" s="389">
        <v>84.6</v>
      </c>
      <c r="DC5" s="390"/>
      <c r="DD5" s="390"/>
      <c r="DE5" s="390"/>
      <c r="DF5" s="390"/>
      <c r="DG5" s="390"/>
      <c r="DH5" s="390"/>
      <c r="DI5" s="391"/>
    </row>
    <row r="6" spans="1:119" ht="18.75" customHeight="1" x14ac:dyDescent="0.15">
      <c r="A6" s="181"/>
      <c r="B6" s="565" t="s">
        <v>99</v>
      </c>
      <c r="C6" s="434"/>
      <c r="D6" s="434"/>
      <c r="E6" s="566"/>
      <c r="F6" s="566"/>
      <c r="G6" s="566"/>
      <c r="H6" s="566"/>
      <c r="I6" s="566"/>
      <c r="J6" s="566"/>
      <c r="K6" s="566"/>
      <c r="L6" s="566" t="s">
        <v>100</v>
      </c>
      <c r="M6" s="566"/>
      <c r="N6" s="566"/>
      <c r="O6" s="566"/>
      <c r="P6" s="566"/>
      <c r="Q6" s="566"/>
      <c r="R6" s="461"/>
      <c r="S6" s="461"/>
      <c r="T6" s="461"/>
      <c r="U6" s="461"/>
      <c r="V6" s="572"/>
      <c r="W6" s="500" t="s">
        <v>101</v>
      </c>
      <c r="X6" s="433"/>
      <c r="Y6" s="433"/>
      <c r="Z6" s="433"/>
      <c r="AA6" s="433"/>
      <c r="AB6" s="434"/>
      <c r="AC6" s="577" t="s">
        <v>102</v>
      </c>
      <c r="AD6" s="578"/>
      <c r="AE6" s="578"/>
      <c r="AF6" s="578"/>
      <c r="AG6" s="578"/>
      <c r="AH6" s="578"/>
      <c r="AI6" s="578"/>
      <c r="AJ6" s="578"/>
      <c r="AK6" s="578"/>
      <c r="AL6" s="579"/>
      <c r="AM6" s="489" t="s">
        <v>103</v>
      </c>
      <c r="AN6" s="393"/>
      <c r="AO6" s="393"/>
      <c r="AP6" s="393"/>
      <c r="AQ6" s="393"/>
      <c r="AR6" s="393"/>
      <c r="AS6" s="393"/>
      <c r="AT6" s="394"/>
      <c r="AU6" s="469" t="s">
        <v>96</v>
      </c>
      <c r="AV6" s="470"/>
      <c r="AW6" s="470"/>
      <c r="AX6" s="470"/>
      <c r="AY6" s="399" t="s">
        <v>104</v>
      </c>
      <c r="AZ6" s="400"/>
      <c r="BA6" s="400"/>
      <c r="BB6" s="400"/>
      <c r="BC6" s="400"/>
      <c r="BD6" s="400"/>
      <c r="BE6" s="400"/>
      <c r="BF6" s="400"/>
      <c r="BG6" s="400"/>
      <c r="BH6" s="400"/>
      <c r="BI6" s="400"/>
      <c r="BJ6" s="400"/>
      <c r="BK6" s="400"/>
      <c r="BL6" s="400"/>
      <c r="BM6" s="401"/>
      <c r="BN6" s="419">
        <v>789398</v>
      </c>
      <c r="BO6" s="420"/>
      <c r="BP6" s="420"/>
      <c r="BQ6" s="420"/>
      <c r="BR6" s="420"/>
      <c r="BS6" s="420"/>
      <c r="BT6" s="420"/>
      <c r="BU6" s="421"/>
      <c r="BV6" s="419">
        <v>669677</v>
      </c>
      <c r="BW6" s="420"/>
      <c r="BX6" s="420"/>
      <c r="BY6" s="420"/>
      <c r="BZ6" s="420"/>
      <c r="CA6" s="420"/>
      <c r="CB6" s="420"/>
      <c r="CC6" s="421"/>
      <c r="CD6" s="428" t="s">
        <v>105</v>
      </c>
      <c r="CE6" s="373"/>
      <c r="CF6" s="373"/>
      <c r="CG6" s="373"/>
      <c r="CH6" s="373"/>
      <c r="CI6" s="373"/>
      <c r="CJ6" s="373"/>
      <c r="CK6" s="373"/>
      <c r="CL6" s="373"/>
      <c r="CM6" s="373"/>
      <c r="CN6" s="373"/>
      <c r="CO6" s="373"/>
      <c r="CP6" s="373"/>
      <c r="CQ6" s="373"/>
      <c r="CR6" s="373"/>
      <c r="CS6" s="429"/>
      <c r="CT6" s="562">
        <v>95.7</v>
      </c>
      <c r="CU6" s="563"/>
      <c r="CV6" s="563"/>
      <c r="CW6" s="563"/>
      <c r="CX6" s="563"/>
      <c r="CY6" s="563"/>
      <c r="CZ6" s="563"/>
      <c r="DA6" s="564"/>
      <c r="DB6" s="562">
        <v>88.9</v>
      </c>
      <c r="DC6" s="563"/>
      <c r="DD6" s="563"/>
      <c r="DE6" s="563"/>
      <c r="DF6" s="563"/>
      <c r="DG6" s="563"/>
      <c r="DH6" s="563"/>
      <c r="DI6" s="564"/>
    </row>
    <row r="7" spans="1:119" ht="18.75" customHeight="1" x14ac:dyDescent="0.15">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89" t="s">
        <v>106</v>
      </c>
      <c r="AN7" s="393"/>
      <c r="AO7" s="393"/>
      <c r="AP7" s="393"/>
      <c r="AQ7" s="393"/>
      <c r="AR7" s="393"/>
      <c r="AS7" s="393"/>
      <c r="AT7" s="394"/>
      <c r="AU7" s="469" t="s">
        <v>107</v>
      </c>
      <c r="AV7" s="470"/>
      <c r="AW7" s="470"/>
      <c r="AX7" s="470"/>
      <c r="AY7" s="399" t="s">
        <v>108</v>
      </c>
      <c r="AZ7" s="400"/>
      <c r="BA7" s="400"/>
      <c r="BB7" s="400"/>
      <c r="BC7" s="400"/>
      <c r="BD7" s="400"/>
      <c r="BE7" s="400"/>
      <c r="BF7" s="400"/>
      <c r="BG7" s="400"/>
      <c r="BH7" s="400"/>
      <c r="BI7" s="400"/>
      <c r="BJ7" s="400"/>
      <c r="BK7" s="400"/>
      <c r="BL7" s="400"/>
      <c r="BM7" s="401"/>
      <c r="BN7" s="419">
        <v>66832</v>
      </c>
      <c r="BO7" s="420"/>
      <c r="BP7" s="420"/>
      <c r="BQ7" s="420"/>
      <c r="BR7" s="420"/>
      <c r="BS7" s="420"/>
      <c r="BT7" s="420"/>
      <c r="BU7" s="421"/>
      <c r="BV7" s="419">
        <v>82241</v>
      </c>
      <c r="BW7" s="420"/>
      <c r="BX7" s="420"/>
      <c r="BY7" s="420"/>
      <c r="BZ7" s="420"/>
      <c r="CA7" s="420"/>
      <c r="CB7" s="420"/>
      <c r="CC7" s="421"/>
      <c r="CD7" s="428" t="s">
        <v>109</v>
      </c>
      <c r="CE7" s="373"/>
      <c r="CF7" s="373"/>
      <c r="CG7" s="373"/>
      <c r="CH7" s="373"/>
      <c r="CI7" s="373"/>
      <c r="CJ7" s="373"/>
      <c r="CK7" s="373"/>
      <c r="CL7" s="373"/>
      <c r="CM7" s="373"/>
      <c r="CN7" s="373"/>
      <c r="CO7" s="373"/>
      <c r="CP7" s="373"/>
      <c r="CQ7" s="373"/>
      <c r="CR7" s="373"/>
      <c r="CS7" s="429"/>
      <c r="CT7" s="419">
        <v>13056257</v>
      </c>
      <c r="CU7" s="420"/>
      <c r="CV7" s="420"/>
      <c r="CW7" s="420"/>
      <c r="CX7" s="420"/>
      <c r="CY7" s="420"/>
      <c r="CZ7" s="420"/>
      <c r="DA7" s="421"/>
      <c r="DB7" s="419">
        <v>13253475</v>
      </c>
      <c r="DC7" s="420"/>
      <c r="DD7" s="420"/>
      <c r="DE7" s="420"/>
      <c r="DF7" s="420"/>
      <c r="DG7" s="420"/>
      <c r="DH7" s="420"/>
      <c r="DI7" s="421"/>
    </row>
    <row r="8" spans="1:119" ht="18.75" customHeight="1" thickBot="1" x14ac:dyDescent="0.2">
      <c r="A8" s="181"/>
      <c r="B8" s="570"/>
      <c r="C8" s="501"/>
      <c r="D8" s="501"/>
      <c r="E8" s="571"/>
      <c r="F8" s="571"/>
      <c r="G8" s="571"/>
      <c r="H8" s="571"/>
      <c r="I8" s="571"/>
      <c r="J8" s="571"/>
      <c r="K8" s="571"/>
      <c r="L8" s="571"/>
      <c r="M8" s="571"/>
      <c r="N8" s="571"/>
      <c r="O8" s="571"/>
      <c r="P8" s="571"/>
      <c r="Q8" s="571"/>
      <c r="R8" s="575"/>
      <c r="S8" s="575"/>
      <c r="T8" s="575"/>
      <c r="U8" s="575"/>
      <c r="V8" s="576"/>
      <c r="W8" s="485"/>
      <c r="X8" s="486"/>
      <c r="Y8" s="486"/>
      <c r="Z8" s="486"/>
      <c r="AA8" s="486"/>
      <c r="AB8" s="501"/>
      <c r="AC8" s="582"/>
      <c r="AD8" s="583"/>
      <c r="AE8" s="583"/>
      <c r="AF8" s="583"/>
      <c r="AG8" s="583"/>
      <c r="AH8" s="583"/>
      <c r="AI8" s="583"/>
      <c r="AJ8" s="583"/>
      <c r="AK8" s="583"/>
      <c r="AL8" s="584"/>
      <c r="AM8" s="489" t="s">
        <v>110</v>
      </c>
      <c r="AN8" s="393"/>
      <c r="AO8" s="393"/>
      <c r="AP8" s="393"/>
      <c r="AQ8" s="393"/>
      <c r="AR8" s="393"/>
      <c r="AS8" s="393"/>
      <c r="AT8" s="394"/>
      <c r="AU8" s="469" t="s">
        <v>111</v>
      </c>
      <c r="AV8" s="470"/>
      <c r="AW8" s="470"/>
      <c r="AX8" s="470"/>
      <c r="AY8" s="399" t="s">
        <v>112</v>
      </c>
      <c r="AZ8" s="400"/>
      <c r="BA8" s="400"/>
      <c r="BB8" s="400"/>
      <c r="BC8" s="400"/>
      <c r="BD8" s="400"/>
      <c r="BE8" s="400"/>
      <c r="BF8" s="400"/>
      <c r="BG8" s="400"/>
      <c r="BH8" s="400"/>
      <c r="BI8" s="400"/>
      <c r="BJ8" s="400"/>
      <c r="BK8" s="400"/>
      <c r="BL8" s="400"/>
      <c r="BM8" s="401"/>
      <c r="BN8" s="419">
        <v>722566</v>
      </c>
      <c r="BO8" s="420"/>
      <c r="BP8" s="420"/>
      <c r="BQ8" s="420"/>
      <c r="BR8" s="420"/>
      <c r="BS8" s="420"/>
      <c r="BT8" s="420"/>
      <c r="BU8" s="421"/>
      <c r="BV8" s="419">
        <v>587436</v>
      </c>
      <c r="BW8" s="420"/>
      <c r="BX8" s="420"/>
      <c r="BY8" s="420"/>
      <c r="BZ8" s="420"/>
      <c r="CA8" s="420"/>
      <c r="CB8" s="420"/>
      <c r="CC8" s="421"/>
      <c r="CD8" s="428" t="s">
        <v>113</v>
      </c>
      <c r="CE8" s="373"/>
      <c r="CF8" s="373"/>
      <c r="CG8" s="373"/>
      <c r="CH8" s="373"/>
      <c r="CI8" s="373"/>
      <c r="CJ8" s="373"/>
      <c r="CK8" s="373"/>
      <c r="CL8" s="373"/>
      <c r="CM8" s="373"/>
      <c r="CN8" s="373"/>
      <c r="CO8" s="373"/>
      <c r="CP8" s="373"/>
      <c r="CQ8" s="373"/>
      <c r="CR8" s="373"/>
      <c r="CS8" s="429"/>
      <c r="CT8" s="524">
        <v>0.47</v>
      </c>
      <c r="CU8" s="525"/>
      <c r="CV8" s="525"/>
      <c r="CW8" s="525"/>
      <c r="CX8" s="525"/>
      <c r="CY8" s="525"/>
      <c r="CZ8" s="525"/>
      <c r="DA8" s="526"/>
      <c r="DB8" s="524">
        <v>0.48</v>
      </c>
      <c r="DC8" s="525"/>
      <c r="DD8" s="525"/>
      <c r="DE8" s="525"/>
      <c r="DF8" s="525"/>
      <c r="DG8" s="525"/>
      <c r="DH8" s="525"/>
      <c r="DI8" s="526"/>
    </row>
    <row r="9" spans="1:119" ht="18.75" customHeight="1" thickBot="1" x14ac:dyDescent="0.2">
      <c r="A9" s="181"/>
      <c r="B9" s="551" t="s">
        <v>114</v>
      </c>
      <c r="C9" s="552"/>
      <c r="D9" s="552"/>
      <c r="E9" s="552"/>
      <c r="F9" s="552"/>
      <c r="G9" s="552"/>
      <c r="H9" s="552"/>
      <c r="I9" s="552"/>
      <c r="J9" s="552"/>
      <c r="K9" s="472"/>
      <c r="L9" s="553" t="s">
        <v>115</v>
      </c>
      <c r="M9" s="554"/>
      <c r="N9" s="554"/>
      <c r="O9" s="554"/>
      <c r="P9" s="554"/>
      <c r="Q9" s="555"/>
      <c r="R9" s="556">
        <v>41236</v>
      </c>
      <c r="S9" s="557"/>
      <c r="T9" s="557"/>
      <c r="U9" s="557"/>
      <c r="V9" s="558"/>
      <c r="W9" s="483" t="s">
        <v>116</v>
      </c>
      <c r="X9" s="484"/>
      <c r="Y9" s="484"/>
      <c r="Z9" s="484"/>
      <c r="AA9" s="484"/>
      <c r="AB9" s="484"/>
      <c r="AC9" s="484"/>
      <c r="AD9" s="484"/>
      <c r="AE9" s="484"/>
      <c r="AF9" s="484"/>
      <c r="AG9" s="484"/>
      <c r="AH9" s="484"/>
      <c r="AI9" s="484"/>
      <c r="AJ9" s="484"/>
      <c r="AK9" s="484"/>
      <c r="AL9" s="559"/>
      <c r="AM9" s="489" t="s">
        <v>117</v>
      </c>
      <c r="AN9" s="393"/>
      <c r="AO9" s="393"/>
      <c r="AP9" s="393"/>
      <c r="AQ9" s="393"/>
      <c r="AR9" s="393"/>
      <c r="AS9" s="393"/>
      <c r="AT9" s="394"/>
      <c r="AU9" s="469" t="s">
        <v>96</v>
      </c>
      <c r="AV9" s="470"/>
      <c r="AW9" s="470"/>
      <c r="AX9" s="470"/>
      <c r="AY9" s="399" t="s">
        <v>118</v>
      </c>
      <c r="AZ9" s="400"/>
      <c r="BA9" s="400"/>
      <c r="BB9" s="400"/>
      <c r="BC9" s="400"/>
      <c r="BD9" s="400"/>
      <c r="BE9" s="400"/>
      <c r="BF9" s="400"/>
      <c r="BG9" s="400"/>
      <c r="BH9" s="400"/>
      <c r="BI9" s="400"/>
      <c r="BJ9" s="400"/>
      <c r="BK9" s="400"/>
      <c r="BL9" s="400"/>
      <c r="BM9" s="401"/>
      <c r="BN9" s="419">
        <v>135130</v>
      </c>
      <c r="BO9" s="420"/>
      <c r="BP9" s="420"/>
      <c r="BQ9" s="420"/>
      <c r="BR9" s="420"/>
      <c r="BS9" s="420"/>
      <c r="BT9" s="420"/>
      <c r="BU9" s="421"/>
      <c r="BV9" s="419">
        <v>484850</v>
      </c>
      <c r="BW9" s="420"/>
      <c r="BX9" s="420"/>
      <c r="BY9" s="420"/>
      <c r="BZ9" s="420"/>
      <c r="CA9" s="420"/>
      <c r="CB9" s="420"/>
      <c r="CC9" s="421"/>
      <c r="CD9" s="428" t="s">
        <v>119</v>
      </c>
      <c r="CE9" s="373"/>
      <c r="CF9" s="373"/>
      <c r="CG9" s="373"/>
      <c r="CH9" s="373"/>
      <c r="CI9" s="373"/>
      <c r="CJ9" s="373"/>
      <c r="CK9" s="373"/>
      <c r="CL9" s="373"/>
      <c r="CM9" s="373"/>
      <c r="CN9" s="373"/>
      <c r="CO9" s="373"/>
      <c r="CP9" s="373"/>
      <c r="CQ9" s="373"/>
      <c r="CR9" s="373"/>
      <c r="CS9" s="429"/>
      <c r="CT9" s="389">
        <v>19.600000000000001</v>
      </c>
      <c r="CU9" s="390"/>
      <c r="CV9" s="390"/>
      <c r="CW9" s="390"/>
      <c r="CX9" s="390"/>
      <c r="CY9" s="390"/>
      <c r="CZ9" s="390"/>
      <c r="DA9" s="391"/>
      <c r="DB9" s="389">
        <v>21</v>
      </c>
      <c r="DC9" s="390"/>
      <c r="DD9" s="390"/>
      <c r="DE9" s="390"/>
      <c r="DF9" s="390"/>
      <c r="DG9" s="390"/>
      <c r="DH9" s="390"/>
      <c r="DI9" s="391"/>
    </row>
    <row r="10" spans="1:119" ht="18.75" customHeight="1" thickBot="1" x14ac:dyDescent="0.2">
      <c r="A10" s="181"/>
      <c r="B10" s="551"/>
      <c r="C10" s="552"/>
      <c r="D10" s="552"/>
      <c r="E10" s="552"/>
      <c r="F10" s="552"/>
      <c r="G10" s="552"/>
      <c r="H10" s="552"/>
      <c r="I10" s="552"/>
      <c r="J10" s="552"/>
      <c r="K10" s="472"/>
      <c r="L10" s="392" t="s">
        <v>120</v>
      </c>
      <c r="M10" s="393"/>
      <c r="N10" s="393"/>
      <c r="O10" s="393"/>
      <c r="P10" s="393"/>
      <c r="Q10" s="394"/>
      <c r="R10" s="395">
        <v>44258</v>
      </c>
      <c r="S10" s="396"/>
      <c r="T10" s="396"/>
      <c r="U10" s="396"/>
      <c r="V10" s="398"/>
      <c r="W10" s="560"/>
      <c r="X10" s="370"/>
      <c r="Y10" s="370"/>
      <c r="Z10" s="370"/>
      <c r="AA10" s="370"/>
      <c r="AB10" s="370"/>
      <c r="AC10" s="370"/>
      <c r="AD10" s="370"/>
      <c r="AE10" s="370"/>
      <c r="AF10" s="370"/>
      <c r="AG10" s="370"/>
      <c r="AH10" s="370"/>
      <c r="AI10" s="370"/>
      <c r="AJ10" s="370"/>
      <c r="AK10" s="370"/>
      <c r="AL10" s="561"/>
      <c r="AM10" s="489" t="s">
        <v>121</v>
      </c>
      <c r="AN10" s="393"/>
      <c r="AO10" s="393"/>
      <c r="AP10" s="393"/>
      <c r="AQ10" s="393"/>
      <c r="AR10" s="393"/>
      <c r="AS10" s="393"/>
      <c r="AT10" s="394"/>
      <c r="AU10" s="469" t="s">
        <v>111</v>
      </c>
      <c r="AV10" s="470"/>
      <c r="AW10" s="470"/>
      <c r="AX10" s="470"/>
      <c r="AY10" s="399" t="s">
        <v>122</v>
      </c>
      <c r="AZ10" s="400"/>
      <c r="BA10" s="400"/>
      <c r="BB10" s="400"/>
      <c r="BC10" s="400"/>
      <c r="BD10" s="400"/>
      <c r="BE10" s="400"/>
      <c r="BF10" s="400"/>
      <c r="BG10" s="400"/>
      <c r="BH10" s="400"/>
      <c r="BI10" s="400"/>
      <c r="BJ10" s="400"/>
      <c r="BK10" s="400"/>
      <c r="BL10" s="400"/>
      <c r="BM10" s="401"/>
      <c r="BN10" s="419">
        <v>307532</v>
      </c>
      <c r="BO10" s="420"/>
      <c r="BP10" s="420"/>
      <c r="BQ10" s="420"/>
      <c r="BR10" s="420"/>
      <c r="BS10" s="420"/>
      <c r="BT10" s="420"/>
      <c r="BU10" s="421"/>
      <c r="BV10" s="419">
        <v>60770</v>
      </c>
      <c r="BW10" s="420"/>
      <c r="BX10" s="420"/>
      <c r="BY10" s="420"/>
      <c r="BZ10" s="420"/>
      <c r="CA10" s="420"/>
      <c r="CB10" s="420"/>
      <c r="CC10" s="421"/>
      <c r="CD10" s="184" t="s">
        <v>123</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551"/>
      <c r="C11" s="552"/>
      <c r="D11" s="552"/>
      <c r="E11" s="552"/>
      <c r="F11" s="552"/>
      <c r="G11" s="552"/>
      <c r="H11" s="552"/>
      <c r="I11" s="552"/>
      <c r="J11" s="552"/>
      <c r="K11" s="472"/>
      <c r="L11" s="374" t="s">
        <v>124</v>
      </c>
      <c r="M11" s="375"/>
      <c r="N11" s="375"/>
      <c r="O11" s="375"/>
      <c r="P11" s="375"/>
      <c r="Q11" s="376"/>
      <c r="R11" s="548" t="s">
        <v>125</v>
      </c>
      <c r="S11" s="549"/>
      <c r="T11" s="549"/>
      <c r="U11" s="549"/>
      <c r="V11" s="550"/>
      <c r="W11" s="560"/>
      <c r="X11" s="370"/>
      <c r="Y11" s="370"/>
      <c r="Z11" s="370"/>
      <c r="AA11" s="370"/>
      <c r="AB11" s="370"/>
      <c r="AC11" s="370"/>
      <c r="AD11" s="370"/>
      <c r="AE11" s="370"/>
      <c r="AF11" s="370"/>
      <c r="AG11" s="370"/>
      <c r="AH11" s="370"/>
      <c r="AI11" s="370"/>
      <c r="AJ11" s="370"/>
      <c r="AK11" s="370"/>
      <c r="AL11" s="561"/>
      <c r="AM11" s="489" t="s">
        <v>126</v>
      </c>
      <c r="AN11" s="393"/>
      <c r="AO11" s="393"/>
      <c r="AP11" s="393"/>
      <c r="AQ11" s="393"/>
      <c r="AR11" s="393"/>
      <c r="AS11" s="393"/>
      <c r="AT11" s="394"/>
      <c r="AU11" s="469" t="s">
        <v>111</v>
      </c>
      <c r="AV11" s="470"/>
      <c r="AW11" s="470"/>
      <c r="AX11" s="470"/>
      <c r="AY11" s="399" t="s">
        <v>127</v>
      </c>
      <c r="AZ11" s="400"/>
      <c r="BA11" s="400"/>
      <c r="BB11" s="400"/>
      <c r="BC11" s="400"/>
      <c r="BD11" s="400"/>
      <c r="BE11" s="400"/>
      <c r="BF11" s="400"/>
      <c r="BG11" s="400"/>
      <c r="BH11" s="400"/>
      <c r="BI11" s="400"/>
      <c r="BJ11" s="400"/>
      <c r="BK11" s="400"/>
      <c r="BL11" s="400"/>
      <c r="BM11" s="401"/>
      <c r="BN11" s="419">
        <v>0</v>
      </c>
      <c r="BO11" s="420"/>
      <c r="BP11" s="420"/>
      <c r="BQ11" s="420"/>
      <c r="BR11" s="420"/>
      <c r="BS11" s="420"/>
      <c r="BT11" s="420"/>
      <c r="BU11" s="421"/>
      <c r="BV11" s="419">
        <v>372927</v>
      </c>
      <c r="BW11" s="420"/>
      <c r="BX11" s="420"/>
      <c r="BY11" s="420"/>
      <c r="BZ11" s="420"/>
      <c r="CA11" s="420"/>
      <c r="CB11" s="420"/>
      <c r="CC11" s="421"/>
      <c r="CD11" s="428" t="s">
        <v>128</v>
      </c>
      <c r="CE11" s="373"/>
      <c r="CF11" s="373"/>
      <c r="CG11" s="373"/>
      <c r="CH11" s="373"/>
      <c r="CI11" s="373"/>
      <c r="CJ11" s="373"/>
      <c r="CK11" s="373"/>
      <c r="CL11" s="373"/>
      <c r="CM11" s="373"/>
      <c r="CN11" s="373"/>
      <c r="CO11" s="373"/>
      <c r="CP11" s="373"/>
      <c r="CQ11" s="373"/>
      <c r="CR11" s="373"/>
      <c r="CS11" s="429"/>
      <c r="CT11" s="524" t="s">
        <v>129</v>
      </c>
      <c r="CU11" s="525"/>
      <c r="CV11" s="525"/>
      <c r="CW11" s="525"/>
      <c r="CX11" s="525"/>
      <c r="CY11" s="525"/>
      <c r="CZ11" s="525"/>
      <c r="DA11" s="526"/>
      <c r="DB11" s="524" t="s">
        <v>129</v>
      </c>
      <c r="DC11" s="525"/>
      <c r="DD11" s="525"/>
      <c r="DE11" s="525"/>
      <c r="DF11" s="525"/>
      <c r="DG11" s="525"/>
      <c r="DH11" s="525"/>
      <c r="DI11" s="526"/>
    </row>
    <row r="12" spans="1:119" ht="18.75" customHeight="1" x14ac:dyDescent="0.15">
      <c r="A12" s="181"/>
      <c r="B12" s="527" t="s">
        <v>130</v>
      </c>
      <c r="C12" s="528"/>
      <c r="D12" s="528"/>
      <c r="E12" s="528"/>
      <c r="F12" s="528"/>
      <c r="G12" s="528"/>
      <c r="H12" s="528"/>
      <c r="I12" s="528"/>
      <c r="J12" s="528"/>
      <c r="K12" s="529"/>
      <c r="L12" s="536" t="s">
        <v>131</v>
      </c>
      <c r="M12" s="537"/>
      <c r="N12" s="537"/>
      <c r="O12" s="537"/>
      <c r="P12" s="537"/>
      <c r="Q12" s="538"/>
      <c r="R12" s="539">
        <v>41826</v>
      </c>
      <c r="S12" s="540"/>
      <c r="T12" s="540"/>
      <c r="U12" s="540"/>
      <c r="V12" s="541"/>
      <c r="W12" s="542" t="s">
        <v>1</v>
      </c>
      <c r="X12" s="470"/>
      <c r="Y12" s="470"/>
      <c r="Z12" s="470"/>
      <c r="AA12" s="470"/>
      <c r="AB12" s="543"/>
      <c r="AC12" s="544" t="s">
        <v>132</v>
      </c>
      <c r="AD12" s="545"/>
      <c r="AE12" s="545"/>
      <c r="AF12" s="545"/>
      <c r="AG12" s="546"/>
      <c r="AH12" s="544" t="s">
        <v>133</v>
      </c>
      <c r="AI12" s="545"/>
      <c r="AJ12" s="545"/>
      <c r="AK12" s="545"/>
      <c r="AL12" s="547"/>
      <c r="AM12" s="489" t="s">
        <v>134</v>
      </c>
      <c r="AN12" s="393"/>
      <c r="AO12" s="393"/>
      <c r="AP12" s="393"/>
      <c r="AQ12" s="393"/>
      <c r="AR12" s="393"/>
      <c r="AS12" s="393"/>
      <c r="AT12" s="394"/>
      <c r="AU12" s="469" t="s">
        <v>96</v>
      </c>
      <c r="AV12" s="470"/>
      <c r="AW12" s="470"/>
      <c r="AX12" s="470"/>
      <c r="AY12" s="399" t="s">
        <v>135</v>
      </c>
      <c r="AZ12" s="400"/>
      <c r="BA12" s="400"/>
      <c r="BB12" s="400"/>
      <c r="BC12" s="400"/>
      <c r="BD12" s="400"/>
      <c r="BE12" s="400"/>
      <c r="BF12" s="400"/>
      <c r="BG12" s="400"/>
      <c r="BH12" s="400"/>
      <c r="BI12" s="400"/>
      <c r="BJ12" s="400"/>
      <c r="BK12" s="400"/>
      <c r="BL12" s="400"/>
      <c r="BM12" s="401"/>
      <c r="BN12" s="419">
        <v>0</v>
      </c>
      <c r="BO12" s="420"/>
      <c r="BP12" s="420"/>
      <c r="BQ12" s="420"/>
      <c r="BR12" s="420"/>
      <c r="BS12" s="420"/>
      <c r="BT12" s="420"/>
      <c r="BU12" s="421"/>
      <c r="BV12" s="419">
        <v>0</v>
      </c>
      <c r="BW12" s="420"/>
      <c r="BX12" s="420"/>
      <c r="BY12" s="420"/>
      <c r="BZ12" s="420"/>
      <c r="CA12" s="420"/>
      <c r="CB12" s="420"/>
      <c r="CC12" s="421"/>
      <c r="CD12" s="428" t="s">
        <v>136</v>
      </c>
      <c r="CE12" s="373"/>
      <c r="CF12" s="373"/>
      <c r="CG12" s="373"/>
      <c r="CH12" s="373"/>
      <c r="CI12" s="373"/>
      <c r="CJ12" s="373"/>
      <c r="CK12" s="373"/>
      <c r="CL12" s="373"/>
      <c r="CM12" s="373"/>
      <c r="CN12" s="373"/>
      <c r="CO12" s="373"/>
      <c r="CP12" s="373"/>
      <c r="CQ12" s="373"/>
      <c r="CR12" s="373"/>
      <c r="CS12" s="429"/>
      <c r="CT12" s="524" t="s">
        <v>129</v>
      </c>
      <c r="CU12" s="525"/>
      <c r="CV12" s="525"/>
      <c r="CW12" s="525"/>
      <c r="CX12" s="525"/>
      <c r="CY12" s="525"/>
      <c r="CZ12" s="525"/>
      <c r="DA12" s="526"/>
      <c r="DB12" s="524" t="s">
        <v>129</v>
      </c>
      <c r="DC12" s="525"/>
      <c r="DD12" s="525"/>
      <c r="DE12" s="525"/>
      <c r="DF12" s="525"/>
      <c r="DG12" s="525"/>
      <c r="DH12" s="525"/>
      <c r="DI12" s="526"/>
    </row>
    <row r="13" spans="1:119" ht="18.75" customHeight="1" x14ac:dyDescent="0.15">
      <c r="A13" s="181"/>
      <c r="B13" s="530"/>
      <c r="C13" s="531"/>
      <c r="D13" s="531"/>
      <c r="E13" s="531"/>
      <c r="F13" s="531"/>
      <c r="G13" s="531"/>
      <c r="H13" s="531"/>
      <c r="I13" s="531"/>
      <c r="J13" s="531"/>
      <c r="K13" s="532"/>
      <c r="L13" s="190"/>
      <c r="M13" s="512" t="s">
        <v>137</v>
      </c>
      <c r="N13" s="513"/>
      <c r="O13" s="513"/>
      <c r="P13" s="513"/>
      <c r="Q13" s="514"/>
      <c r="R13" s="515">
        <v>41432</v>
      </c>
      <c r="S13" s="516"/>
      <c r="T13" s="516"/>
      <c r="U13" s="516"/>
      <c r="V13" s="517"/>
      <c r="W13" s="500" t="s">
        <v>138</v>
      </c>
      <c r="X13" s="433"/>
      <c r="Y13" s="433"/>
      <c r="Z13" s="433"/>
      <c r="AA13" s="433"/>
      <c r="AB13" s="434"/>
      <c r="AC13" s="395">
        <v>1885</v>
      </c>
      <c r="AD13" s="396"/>
      <c r="AE13" s="396"/>
      <c r="AF13" s="396"/>
      <c r="AG13" s="397"/>
      <c r="AH13" s="395">
        <v>2418</v>
      </c>
      <c r="AI13" s="396"/>
      <c r="AJ13" s="396"/>
      <c r="AK13" s="396"/>
      <c r="AL13" s="398"/>
      <c r="AM13" s="489" t="s">
        <v>139</v>
      </c>
      <c r="AN13" s="393"/>
      <c r="AO13" s="393"/>
      <c r="AP13" s="393"/>
      <c r="AQ13" s="393"/>
      <c r="AR13" s="393"/>
      <c r="AS13" s="393"/>
      <c r="AT13" s="394"/>
      <c r="AU13" s="469" t="s">
        <v>111</v>
      </c>
      <c r="AV13" s="470"/>
      <c r="AW13" s="470"/>
      <c r="AX13" s="470"/>
      <c r="AY13" s="399" t="s">
        <v>140</v>
      </c>
      <c r="AZ13" s="400"/>
      <c r="BA13" s="400"/>
      <c r="BB13" s="400"/>
      <c r="BC13" s="400"/>
      <c r="BD13" s="400"/>
      <c r="BE13" s="400"/>
      <c r="BF13" s="400"/>
      <c r="BG13" s="400"/>
      <c r="BH13" s="400"/>
      <c r="BI13" s="400"/>
      <c r="BJ13" s="400"/>
      <c r="BK13" s="400"/>
      <c r="BL13" s="400"/>
      <c r="BM13" s="401"/>
      <c r="BN13" s="419">
        <v>442662</v>
      </c>
      <c r="BO13" s="420"/>
      <c r="BP13" s="420"/>
      <c r="BQ13" s="420"/>
      <c r="BR13" s="420"/>
      <c r="BS13" s="420"/>
      <c r="BT13" s="420"/>
      <c r="BU13" s="421"/>
      <c r="BV13" s="419">
        <v>918547</v>
      </c>
      <c r="BW13" s="420"/>
      <c r="BX13" s="420"/>
      <c r="BY13" s="420"/>
      <c r="BZ13" s="420"/>
      <c r="CA13" s="420"/>
      <c r="CB13" s="420"/>
      <c r="CC13" s="421"/>
      <c r="CD13" s="428" t="s">
        <v>141</v>
      </c>
      <c r="CE13" s="373"/>
      <c r="CF13" s="373"/>
      <c r="CG13" s="373"/>
      <c r="CH13" s="373"/>
      <c r="CI13" s="373"/>
      <c r="CJ13" s="373"/>
      <c r="CK13" s="373"/>
      <c r="CL13" s="373"/>
      <c r="CM13" s="373"/>
      <c r="CN13" s="373"/>
      <c r="CO13" s="373"/>
      <c r="CP13" s="373"/>
      <c r="CQ13" s="373"/>
      <c r="CR13" s="373"/>
      <c r="CS13" s="429"/>
      <c r="CT13" s="389">
        <v>13.4</v>
      </c>
      <c r="CU13" s="390"/>
      <c r="CV13" s="390"/>
      <c r="CW13" s="390"/>
      <c r="CX13" s="390"/>
      <c r="CY13" s="390"/>
      <c r="CZ13" s="390"/>
      <c r="DA13" s="391"/>
      <c r="DB13" s="389">
        <v>14</v>
      </c>
      <c r="DC13" s="390"/>
      <c r="DD13" s="390"/>
      <c r="DE13" s="390"/>
      <c r="DF13" s="390"/>
      <c r="DG13" s="390"/>
      <c r="DH13" s="390"/>
      <c r="DI13" s="391"/>
    </row>
    <row r="14" spans="1:119" ht="18.75" customHeight="1" thickBot="1" x14ac:dyDescent="0.2">
      <c r="A14" s="181"/>
      <c r="B14" s="530"/>
      <c r="C14" s="531"/>
      <c r="D14" s="531"/>
      <c r="E14" s="531"/>
      <c r="F14" s="531"/>
      <c r="G14" s="531"/>
      <c r="H14" s="531"/>
      <c r="I14" s="531"/>
      <c r="J14" s="531"/>
      <c r="K14" s="532"/>
      <c r="L14" s="505" t="s">
        <v>142</v>
      </c>
      <c r="M14" s="522"/>
      <c r="N14" s="522"/>
      <c r="O14" s="522"/>
      <c r="P14" s="522"/>
      <c r="Q14" s="523"/>
      <c r="R14" s="515">
        <v>42307</v>
      </c>
      <c r="S14" s="516"/>
      <c r="T14" s="516"/>
      <c r="U14" s="516"/>
      <c r="V14" s="517"/>
      <c r="W14" s="518"/>
      <c r="X14" s="436"/>
      <c r="Y14" s="436"/>
      <c r="Z14" s="436"/>
      <c r="AA14" s="436"/>
      <c r="AB14" s="437"/>
      <c r="AC14" s="508">
        <v>10.5</v>
      </c>
      <c r="AD14" s="509"/>
      <c r="AE14" s="509"/>
      <c r="AF14" s="509"/>
      <c r="AG14" s="510"/>
      <c r="AH14" s="508">
        <v>11.6</v>
      </c>
      <c r="AI14" s="509"/>
      <c r="AJ14" s="509"/>
      <c r="AK14" s="509"/>
      <c r="AL14" s="511"/>
      <c r="AM14" s="489"/>
      <c r="AN14" s="393"/>
      <c r="AO14" s="393"/>
      <c r="AP14" s="393"/>
      <c r="AQ14" s="393"/>
      <c r="AR14" s="393"/>
      <c r="AS14" s="393"/>
      <c r="AT14" s="394"/>
      <c r="AU14" s="469"/>
      <c r="AV14" s="470"/>
      <c r="AW14" s="470"/>
      <c r="AX14" s="470"/>
      <c r="AY14" s="399"/>
      <c r="AZ14" s="400"/>
      <c r="BA14" s="400"/>
      <c r="BB14" s="400"/>
      <c r="BC14" s="400"/>
      <c r="BD14" s="400"/>
      <c r="BE14" s="400"/>
      <c r="BF14" s="400"/>
      <c r="BG14" s="400"/>
      <c r="BH14" s="400"/>
      <c r="BI14" s="400"/>
      <c r="BJ14" s="400"/>
      <c r="BK14" s="400"/>
      <c r="BL14" s="400"/>
      <c r="BM14" s="401"/>
      <c r="BN14" s="419"/>
      <c r="BO14" s="420"/>
      <c r="BP14" s="420"/>
      <c r="BQ14" s="420"/>
      <c r="BR14" s="420"/>
      <c r="BS14" s="420"/>
      <c r="BT14" s="420"/>
      <c r="BU14" s="421"/>
      <c r="BV14" s="419"/>
      <c r="BW14" s="420"/>
      <c r="BX14" s="420"/>
      <c r="BY14" s="420"/>
      <c r="BZ14" s="420"/>
      <c r="CA14" s="420"/>
      <c r="CB14" s="420"/>
      <c r="CC14" s="421"/>
      <c r="CD14" s="425" t="s">
        <v>143</v>
      </c>
      <c r="CE14" s="426"/>
      <c r="CF14" s="426"/>
      <c r="CG14" s="426"/>
      <c r="CH14" s="426"/>
      <c r="CI14" s="426"/>
      <c r="CJ14" s="426"/>
      <c r="CK14" s="426"/>
      <c r="CL14" s="426"/>
      <c r="CM14" s="426"/>
      <c r="CN14" s="426"/>
      <c r="CO14" s="426"/>
      <c r="CP14" s="426"/>
      <c r="CQ14" s="426"/>
      <c r="CR14" s="426"/>
      <c r="CS14" s="427"/>
      <c r="CT14" s="519">
        <v>45.1</v>
      </c>
      <c r="CU14" s="520"/>
      <c r="CV14" s="520"/>
      <c r="CW14" s="520"/>
      <c r="CX14" s="520"/>
      <c r="CY14" s="520"/>
      <c r="CZ14" s="520"/>
      <c r="DA14" s="521"/>
      <c r="DB14" s="519">
        <v>45.6</v>
      </c>
      <c r="DC14" s="520"/>
      <c r="DD14" s="520"/>
      <c r="DE14" s="520"/>
      <c r="DF14" s="520"/>
      <c r="DG14" s="520"/>
      <c r="DH14" s="520"/>
      <c r="DI14" s="521"/>
    </row>
    <row r="15" spans="1:119" ht="18.75" customHeight="1" x14ac:dyDescent="0.15">
      <c r="A15" s="181"/>
      <c r="B15" s="530"/>
      <c r="C15" s="531"/>
      <c r="D15" s="531"/>
      <c r="E15" s="531"/>
      <c r="F15" s="531"/>
      <c r="G15" s="531"/>
      <c r="H15" s="531"/>
      <c r="I15" s="531"/>
      <c r="J15" s="531"/>
      <c r="K15" s="532"/>
      <c r="L15" s="190"/>
      <c r="M15" s="512" t="s">
        <v>144</v>
      </c>
      <c r="N15" s="513"/>
      <c r="O15" s="513"/>
      <c r="P15" s="513"/>
      <c r="Q15" s="514"/>
      <c r="R15" s="515">
        <v>41975</v>
      </c>
      <c r="S15" s="516"/>
      <c r="T15" s="516"/>
      <c r="U15" s="516"/>
      <c r="V15" s="517"/>
      <c r="W15" s="500" t="s">
        <v>145</v>
      </c>
      <c r="X15" s="433"/>
      <c r="Y15" s="433"/>
      <c r="Z15" s="433"/>
      <c r="AA15" s="433"/>
      <c r="AB15" s="434"/>
      <c r="AC15" s="395">
        <v>3811</v>
      </c>
      <c r="AD15" s="396"/>
      <c r="AE15" s="396"/>
      <c r="AF15" s="396"/>
      <c r="AG15" s="397"/>
      <c r="AH15" s="395">
        <v>4621</v>
      </c>
      <c r="AI15" s="396"/>
      <c r="AJ15" s="396"/>
      <c r="AK15" s="396"/>
      <c r="AL15" s="398"/>
      <c r="AM15" s="489"/>
      <c r="AN15" s="393"/>
      <c r="AO15" s="393"/>
      <c r="AP15" s="393"/>
      <c r="AQ15" s="393"/>
      <c r="AR15" s="393"/>
      <c r="AS15" s="393"/>
      <c r="AT15" s="394"/>
      <c r="AU15" s="469"/>
      <c r="AV15" s="470"/>
      <c r="AW15" s="470"/>
      <c r="AX15" s="470"/>
      <c r="AY15" s="411" t="s">
        <v>146</v>
      </c>
      <c r="AZ15" s="412"/>
      <c r="BA15" s="412"/>
      <c r="BB15" s="412"/>
      <c r="BC15" s="412"/>
      <c r="BD15" s="412"/>
      <c r="BE15" s="412"/>
      <c r="BF15" s="412"/>
      <c r="BG15" s="412"/>
      <c r="BH15" s="412"/>
      <c r="BI15" s="412"/>
      <c r="BJ15" s="412"/>
      <c r="BK15" s="412"/>
      <c r="BL15" s="412"/>
      <c r="BM15" s="413"/>
      <c r="BN15" s="414">
        <v>5387373</v>
      </c>
      <c r="BO15" s="415"/>
      <c r="BP15" s="415"/>
      <c r="BQ15" s="415"/>
      <c r="BR15" s="415"/>
      <c r="BS15" s="415"/>
      <c r="BT15" s="415"/>
      <c r="BU15" s="416"/>
      <c r="BV15" s="414">
        <v>5129210</v>
      </c>
      <c r="BW15" s="415"/>
      <c r="BX15" s="415"/>
      <c r="BY15" s="415"/>
      <c r="BZ15" s="415"/>
      <c r="CA15" s="415"/>
      <c r="CB15" s="415"/>
      <c r="CC15" s="416"/>
      <c r="CD15" s="502" t="s">
        <v>147</v>
      </c>
      <c r="CE15" s="503"/>
      <c r="CF15" s="503"/>
      <c r="CG15" s="503"/>
      <c r="CH15" s="503"/>
      <c r="CI15" s="503"/>
      <c r="CJ15" s="503"/>
      <c r="CK15" s="503"/>
      <c r="CL15" s="503"/>
      <c r="CM15" s="503"/>
      <c r="CN15" s="503"/>
      <c r="CO15" s="503"/>
      <c r="CP15" s="503"/>
      <c r="CQ15" s="503"/>
      <c r="CR15" s="503"/>
      <c r="CS15" s="504"/>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530"/>
      <c r="C16" s="531"/>
      <c r="D16" s="531"/>
      <c r="E16" s="531"/>
      <c r="F16" s="531"/>
      <c r="G16" s="531"/>
      <c r="H16" s="531"/>
      <c r="I16" s="531"/>
      <c r="J16" s="531"/>
      <c r="K16" s="532"/>
      <c r="L16" s="505" t="s">
        <v>148</v>
      </c>
      <c r="M16" s="506"/>
      <c r="N16" s="506"/>
      <c r="O16" s="506"/>
      <c r="P16" s="506"/>
      <c r="Q16" s="507"/>
      <c r="R16" s="497" t="s">
        <v>149</v>
      </c>
      <c r="S16" s="498"/>
      <c r="T16" s="498"/>
      <c r="U16" s="498"/>
      <c r="V16" s="499"/>
      <c r="W16" s="518"/>
      <c r="X16" s="436"/>
      <c r="Y16" s="436"/>
      <c r="Z16" s="436"/>
      <c r="AA16" s="436"/>
      <c r="AB16" s="437"/>
      <c r="AC16" s="508">
        <v>21.3</v>
      </c>
      <c r="AD16" s="509"/>
      <c r="AE16" s="509"/>
      <c r="AF16" s="509"/>
      <c r="AG16" s="510"/>
      <c r="AH16" s="508">
        <v>22.2</v>
      </c>
      <c r="AI16" s="509"/>
      <c r="AJ16" s="509"/>
      <c r="AK16" s="509"/>
      <c r="AL16" s="511"/>
      <c r="AM16" s="489"/>
      <c r="AN16" s="393"/>
      <c r="AO16" s="393"/>
      <c r="AP16" s="393"/>
      <c r="AQ16" s="393"/>
      <c r="AR16" s="393"/>
      <c r="AS16" s="393"/>
      <c r="AT16" s="394"/>
      <c r="AU16" s="469"/>
      <c r="AV16" s="470"/>
      <c r="AW16" s="470"/>
      <c r="AX16" s="470"/>
      <c r="AY16" s="399" t="s">
        <v>150</v>
      </c>
      <c r="AZ16" s="400"/>
      <c r="BA16" s="400"/>
      <c r="BB16" s="400"/>
      <c r="BC16" s="400"/>
      <c r="BD16" s="400"/>
      <c r="BE16" s="400"/>
      <c r="BF16" s="400"/>
      <c r="BG16" s="400"/>
      <c r="BH16" s="400"/>
      <c r="BI16" s="400"/>
      <c r="BJ16" s="400"/>
      <c r="BK16" s="400"/>
      <c r="BL16" s="400"/>
      <c r="BM16" s="401"/>
      <c r="BN16" s="419">
        <v>11398567</v>
      </c>
      <c r="BO16" s="420"/>
      <c r="BP16" s="420"/>
      <c r="BQ16" s="420"/>
      <c r="BR16" s="420"/>
      <c r="BS16" s="420"/>
      <c r="BT16" s="420"/>
      <c r="BU16" s="421"/>
      <c r="BV16" s="419">
        <v>11217546</v>
      </c>
      <c r="BW16" s="420"/>
      <c r="BX16" s="420"/>
      <c r="BY16" s="420"/>
      <c r="BZ16" s="420"/>
      <c r="CA16" s="420"/>
      <c r="CB16" s="420"/>
      <c r="CC16" s="421"/>
      <c r="CD16" s="194"/>
      <c r="CE16" s="417"/>
      <c r="CF16" s="417"/>
      <c r="CG16" s="417"/>
      <c r="CH16" s="417"/>
      <c r="CI16" s="417"/>
      <c r="CJ16" s="417"/>
      <c r="CK16" s="417"/>
      <c r="CL16" s="417"/>
      <c r="CM16" s="417"/>
      <c r="CN16" s="417"/>
      <c r="CO16" s="417"/>
      <c r="CP16" s="417"/>
      <c r="CQ16" s="417"/>
      <c r="CR16" s="417"/>
      <c r="CS16" s="418"/>
      <c r="CT16" s="389"/>
      <c r="CU16" s="390"/>
      <c r="CV16" s="390"/>
      <c r="CW16" s="390"/>
      <c r="CX16" s="390"/>
      <c r="CY16" s="390"/>
      <c r="CZ16" s="390"/>
      <c r="DA16" s="391"/>
      <c r="DB16" s="389"/>
      <c r="DC16" s="390"/>
      <c r="DD16" s="390"/>
      <c r="DE16" s="390"/>
      <c r="DF16" s="390"/>
      <c r="DG16" s="390"/>
      <c r="DH16" s="390"/>
      <c r="DI16" s="391"/>
    </row>
    <row r="17" spans="1:113" ht="18.75" customHeight="1" thickBot="1" x14ac:dyDescent="0.2">
      <c r="A17" s="181"/>
      <c r="B17" s="533"/>
      <c r="C17" s="534"/>
      <c r="D17" s="534"/>
      <c r="E17" s="534"/>
      <c r="F17" s="534"/>
      <c r="G17" s="534"/>
      <c r="H17" s="534"/>
      <c r="I17" s="534"/>
      <c r="J17" s="534"/>
      <c r="K17" s="535"/>
      <c r="L17" s="195"/>
      <c r="M17" s="494" t="s">
        <v>151</v>
      </c>
      <c r="N17" s="495"/>
      <c r="O17" s="495"/>
      <c r="P17" s="495"/>
      <c r="Q17" s="496"/>
      <c r="R17" s="497" t="s">
        <v>152</v>
      </c>
      <c r="S17" s="498"/>
      <c r="T17" s="498"/>
      <c r="U17" s="498"/>
      <c r="V17" s="499"/>
      <c r="W17" s="500" t="s">
        <v>153</v>
      </c>
      <c r="X17" s="433"/>
      <c r="Y17" s="433"/>
      <c r="Z17" s="433"/>
      <c r="AA17" s="433"/>
      <c r="AB17" s="434"/>
      <c r="AC17" s="395">
        <v>12197</v>
      </c>
      <c r="AD17" s="396"/>
      <c r="AE17" s="396"/>
      <c r="AF17" s="396"/>
      <c r="AG17" s="397"/>
      <c r="AH17" s="395">
        <v>13748</v>
      </c>
      <c r="AI17" s="396"/>
      <c r="AJ17" s="396"/>
      <c r="AK17" s="396"/>
      <c r="AL17" s="398"/>
      <c r="AM17" s="489"/>
      <c r="AN17" s="393"/>
      <c r="AO17" s="393"/>
      <c r="AP17" s="393"/>
      <c r="AQ17" s="393"/>
      <c r="AR17" s="393"/>
      <c r="AS17" s="393"/>
      <c r="AT17" s="394"/>
      <c r="AU17" s="469"/>
      <c r="AV17" s="470"/>
      <c r="AW17" s="470"/>
      <c r="AX17" s="470"/>
      <c r="AY17" s="399" t="s">
        <v>154</v>
      </c>
      <c r="AZ17" s="400"/>
      <c r="BA17" s="400"/>
      <c r="BB17" s="400"/>
      <c r="BC17" s="400"/>
      <c r="BD17" s="400"/>
      <c r="BE17" s="400"/>
      <c r="BF17" s="400"/>
      <c r="BG17" s="400"/>
      <c r="BH17" s="400"/>
      <c r="BI17" s="400"/>
      <c r="BJ17" s="400"/>
      <c r="BK17" s="400"/>
      <c r="BL17" s="400"/>
      <c r="BM17" s="401"/>
      <c r="BN17" s="419">
        <v>6834385</v>
      </c>
      <c r="BO17" s="420"/>
      <c r="BP17" s="420"/>
      <c r="BQ17" s="420"/>
      <c r="BR17" s="420"/>
      <c r="BS17" s="420"/>
      <c r="BT17" s="420"/>
      <c r="BU17" s="421"/>
      <c r="BV17" s="419">
        <v>6483172</v>
      </c>
      <c r="BW17" s="420"/>
      <c r="BX17" s="420"/>
      <c r="BY17" s="420"/>
      <c r="BZ17" s="420"/>
      <c r="CA17" s="420"/>
      <c r="CB17" s="420"/>
      <c r="CC17" s="421"/>
      <c r="CD17" s="194"/>
      <c r="CE17" s="417"/>
      <c r="CF17" s="417"/>
      <c r="CG17" s="417"/>
      <c r="CH17" s="417"/>
      <c r="CI17" s="417"/>
      <c r="CJ17" s="417"/>
      <c r="CK17" s="417"/>
      <c r="CL17" s="417"/>
      <c r="CM17" s="417"/>
      <c r="CN17" s="417"/>
      <c r="CO17" s="417"/>
      <c r="CP17" s="417"/>
      <c r="CQ17" s="417"/>
      <c r="CR17" s="417"/>
      <c r="CS17" s="418"/>
      <c r="CT17" s="389"/>
      <c r="CU17" s="390"/>
      <c r="CV17" s="390"/>
      <c r="CW17" s="390"/>
      <c r="CX17" s="390"/>
      <c r="CY17" s="390"/>
      <c r="CZ17" s="390"/>
      <c r="DA17" s="391"/>
      <c r="DB17" s="389"/>
      <c r="DC17" s="390"/>
      <c r="DD17" s="390"/>
      <c r="DE17" s="390"/>
      <c r="DF17" s="390"/>
      <c r="DG17" s="390"/>
      <c r="DH17" s="390"/>
      <c r="DI17" s="391"/>
    </row>
    <row r="18" spans="1:113" ht="18.75" customHeight="1" thickBot="1" x14ac:dyDescent="0.2">
      <c r="A18" s="181"/>
      <c r="B18" s="471" t="s">
        <v>155</v>
      </c>
      <c r="C18" s="472"/>
      <c r="D18" s="472"/>
      <c r="E18" s="473"/>
      <c r="F18" s="473"/>
      <c r="G18" s="473"/>
      <c r="H18" s="473"/>
      <c r="I18" s="473"/>
      <c r="J18" s="473"/>
      <c r="K18" s="473"/>
      <c r="L18" s="490">
        <v>182.38</v>
      </c>
      <c r="M18" s="490"/>
      <c r="N18" s="490"/>
      <c r="O18" s="490"/>
      <c r="P18" s="490"/>
      <c r="Q18" s="490"/>
      <c r="R18" s="491"/>
      <c r="S18" s="491"/>
      <c r="T18" s="491"/>
      <c r="U18" s="491"/>
      <c r="V18" s="492"/>
      <c r="W18" s="485"/>
      <c r="X18" s="486"/>
      <c r="Y18" s="486"/>
      <c r="Z18" s="486"/>
      <c r="AA18" s="486"/>
      <c r="AB18" s="501"/>
      <c r="AC18" s="383">
        <v>68.2</v>
      </c>
      <c r="AD18" s="384"/>
      <c r="AE18" s="384"/>
      <c r="AF18" s="384"/>
      <c r="AG18" s="493"/>
      <c r="AH18" s="383">
        <v>66.099999999999994</v>
      </c>
      <c r="AI18" s="384"/>
      <c r="AJ18" s="384"/>
      <c r="AK18" s="384"/>
      <c r="AL18" s="385"/>
      <c r="AM18" s="489"/>
      <c r="AN18" s="393"/>
      <c r="AO18" s="393"/>
      <c r="AP18" s="393"/>
      <c r="AQ18" s="393"/>
      <c r="AR18" s="393"/>
      <c r="AS18" s="393"/>
      <c r="AT18" s="394"/>
      <c r="AU18" s="469"/>
      <c r="AV18" s="470"/>
      <c r="AW18" s="470"/>
      <c r="AX18" s="470"/>
      <c r="AY18" s="399" t="s">
        <v>156</v>
      </c>
      <c r="AZ18" s="400"/>
      <c r="BA18" s="400"/>
      <c r="BB18" s="400"/>
      <c r="BC18" s="400"/>
      <c r="BD18" s="400"/>
      <c r="BE18" s="400"/>
      <c r="BF18" s="400"/>
      <c r="BG18" s="400"/>
      <c r="BH18" s="400"/>
      <c r="BI18" s="400"/>
      <c r="BJ18" s="400"/>
      <c r="BK18" s="400"/>
      <c r="BL18" s="400"/>
      <c r="BM18" s="401"/>
      <c r="BN18" s="419">
        <v>12666951</v>
      </c>
      <c r="BO18" s="420"/>
      <c r="BP18" s="420"/>
      <c r="BQ18" s="420"/>
      <c r="BR18" s="420"/>
      <c r="BS18" s="420"/>
      <c r="BT18" s="420"/>
      <c r="BU18" s="421"/>
      <c r="BV18" s="419">
        <v>11861228</v>
      </c>
      <c r="BW18" s="420"/>
      <c r="BX18" s="420"/>
      <c r="BY18" s="420"/>
      <c r="BZ18" s="420"/>
      <c r="CA18" s="420"/>
      <c r="CB18" s="420"/>
      <c r="CC18" s="421"/>
      <c r="CD18" s="194"/>
      <c r="CE18" s="417"/>
      <c r="CF18" s="417"/>
      <c r="CG18" s="417"/>
      <c r="CH18" s="417"/>
      <c r="CI18" s="417"/>
      <c r="CJ18" s="417"/>
      <c r="CK18" s="417"/>
      <c r="CL18" s="417"/>
      <c r="CM18" s="417"/>
      <c r="CN18" s="417"/>
      <c r="CO18" s="417"/>
      <c r="CP18" s="417"/>
      <c r="CQ18" s="417"/>
      <c r="CR18" s="417"/>
      <c r="CS18" s="418"/>
      <c r="CT18" s="389"/>
      <c r="CU18" s="390"/>
      <c r="CV18" s="390"/>
      <c r="CW18" s="390"/>
      <c r="CX18" s="390"/>
      <c r="CY18" s="390"/>
      <c r="CZ18" s="390"/>
      <c r="DA18" s="391"/>
      <c r="DB18" s="389"/>
      <c r="DC18" s="390"/>
      <c r="DD18" s="390"/>
      <c r="DE18" s="390"/>
      <c r="DF18" s="390"/>
      <c r="DG18" s="390"/>
      <c r="DH18" s="390"/>
      <c r="DI18" s="391"/>
    </row>
    <row r="19" spans="1:113" ht="18.75" customHeight="1" thickBot="1" x14ac:dyDescent="0.2">
      <c r="A19" s="181"/>
      <c r="B19" s="471" t="s">
        <v>157</v>
      </c>
      <c r="C19" s="472"/>
      <c r="D19" s="472"/>
      <c r="E19" s="473"/>
      <c r="F19" s="473"/>
      <c r="G19" s="473"/>
      <c r="H19" s="473"/>
      <c r="I19" s="473"/>
      <c r="J19" s="473"/>
      <c r="K19" s="473"/>
      <c r="L19" s="474">
        <v>226</v>
      </c>
      <c r="M19" s="474"/>
      <c r="N19" s="474"/>
      <c r="O19" s="474"/>
      <c r="P19" s="474"/>
      <c r="Q19" s="474"/>
      <c r="R19" s="475"/>
      <c r="S19" s="475"/>
      <c r="T19" s="475"/>
      <c r="U19" s="475"/>
      <c r="V19" s="476"/>
      <c r="W19" s="483"/>
      <c r="X19" s="484"/>
      <c r="Y19" s="484"/>
      <c r="Z19" s="484"/>
      <c r="AA19" s="484"/>
      <c r="AB19" s="484"/>
      <c r="AC19" s="487"/>
      <c r="AD19" s="487"/>
      <c r="AE19" s="487"/>
      <c r="AF19" s="487"/>
      <c r="AG19" s="487"/>
      <c r="AH19" s="487"/>
      <c r="AI19" s="487"/>
      <c r="AJ19" s="487"/>
      <c r="AK19" s="487"/>
      <c r="AL19" s="488"/>
      <c r="AM19" s="489"/>
      <c r="AN19" s="393"/>
      <c r="AO19" s="393"/>
      <c r="AP19" s="393"/>
      <c r="AQ19" s="393"/>
      <c r="AR19" s="393"/>
      <c r="AS19" s="393"/>
      <c r="AT19" s="394"/>
      <c r="AU19" s="469"/>
      <c r="AV19" s="470"/>
      <c r="AW19" s="470"/>
      <c r="AX19" s="470"/>
      <c r="AY19" s="399" t="s">
        <v>158</v>
      </c>
      <c r="AZ19" s="400"/>
      <c r="BA19" s="400"/>
      <c r="BB19" s="400"/>
      <c r="BC19" s="400"/>
      <c r="BD19" s="400"/>
      <c r="BE19" s="400"/>
      <c r="BF19" s="400"/>
      <c r="BG19" s="400"/>
      <c r="BH19" s="400"/>
      <c r="BI19" s="400"/>
      <c r="BJ19" s="400"/>
      <c r="BK19" s="400"/>
      <c r="BL19" s="400"/>
      <c r="BM19" s="401"/>
      <c r="BN19" s="419">
        <v>16106425</v>
      </c>
      <c r="BO19" s="420"/>
      <c r="BP19" s="420"/>
      <c r="BQ19" s="420"/>
      <c r="BR19" s="420"/>
      <c r="BS19" s="420"/>
      <c r="BT19" s="420"/>
      <c r="BU19" s="421"/>
      <c r="BV19" s="419">
        <v>16206146</v>
      </c>
      <c r="BW19" s="420"/>
      <c r="BX19" s="420"/>
      <c r="BY19" s="420"/>
      <c r="BZ19" s="420"/>
      <c r="CA19" s="420"/>
      <c r="CB19" s="420"/>
      <c r="CC19" s="421"/>
      <c r="CD19" s="194"/>
      <c r="CE19" s="417"/>
      <c r="CF19" s="417"/>
      <c r="CG19" s="417"/>
      <c r="CH19" s="417"/>
      <c r="CI19" s="417"/>
      <c r="CJ19" s="417"/>
      <c r="CK19" s="417"/>
      <c r="CL19" s="417"/>
      <c r="CM19" s="417"/>
      <c r="CN19" s="417"/>
      <c r="CO19" s="417"/>
      <c r="CP19" s="417"/>
      <c r="CQ19" s="417"/>
      <c r="CR19" s="417"/>
      <c r="CS19" s="418"/>
      <c r="CT19" s="389"/>
      <c r="CU19" s="390"/>
      <c r="CV19" s="390"/>
      <c r="CW19" s="390"/>
      <c r="CX19" s="390"/>
      <c r="CY19" s="390"/>
      <c r="CZ19" s="390"/>
      <c r="DA19" s="391"/>
      <c r="DB19" s="389"/>
      <c r="DC19" s="390"/>
      <c r="DD19" s="390"/>
      <c r="DE19" s="390"/>
      <c r="DF19" s="390"/>
      <c r="DG19" s="390"/>
      <c r="DH19" s="390"/>
      <c r="DI19" s="391"/>
    </row>
    <row r="20" spans="1:113" ht="18.75" customHeight="1" thickBot="1" x14ac:dyDescent="0.2">
      <c r="A20" s="181"/>
      <c r="B20" s="471" t="s">
        <v>159</v>
      </c>
      <c r="C20" s="472"/>
      <c r="D20" s="472"/>
      <c r="E20" s="473"/>
      <c r="F20" s="473"/>
      <c r="G20" s="473"/>
      <c r="H20" s="473"/>
      <c r="I20" s="473"/>
      <c r="J20" s="473"/>
      <c r="K20" s="473"/>
      <c r="L20" s="474">
        <v>17792</v>
      </c>
      <c r="M20" s="474"/>
      <c r="N20" s="474"/>
      <c r="O20" s="474"/>
      <c r="P20" s="474"/>
      <c r="Q20" s="474"/>
      <c r="R20" s="475"/>
      <c r="S20" s="475"/>
      <c r="T20" s="475"/>
      <c r="U20" s="475"/>
      <c r="V20" s="476"/>
      <c r="W20" s="485"/>
      <c r="X20" s="486"/>
      <c r="Y20" s="486"/>
      <c r="Z20" s="486"/>
      <c r="AA20" s="486"/>
      <c r="AB20" s="486"/>
      <c r="AC20" s="477"/>
      <c r="AD20" s="477"/>
      <c r="AE20" s="477"/>
      <c r="AF20" s="477"/>
      <c r="AG20" s="477"/>
      <c r="AH20" s="477"/>
      <c r="AI20" s="477"/>
      <c r="AJ20" s="477"/>
      <c r="AK20" s="477"/>
      <c r="AL20" s="478"/>
      <c r="AM20" s="479"/>
      <c r="AN20" s="375"/>
      <c r="AO20" s="375"/>
      <c r="AP20" s="375"/>
      <c r="AQ20" s="375"/>
      <c r="AR20" s="375"/>
      <c r="AS20" s="375"/>
      <c r="AT20" s="376"/>
      <c r="AU20" s="480"/>
      <c r="AV20" s="481"/>
      <c r="AW20" s="481"/>
      <c r="AX20" s="482"/>
      <c r="AY20" s="399"/>
      <c r="AZ20" s="400"/>
      <c r="BA20" s="400"/>
      <c r="BB20" s="400"/>
      <c r="BC20" s="400"/>
      <c r="BD20" s="400"/>
      <c r="BE20" s="400"/>
      <c r="BF20" s="400"/>
      <c r="BG20" s="400"/>
      <c r="BH20" s="400"/>
      <c r="BI20" s="400"/>
      <c r="BJ20" s="400"/>
      <c r="BK20" s="400"/>
      <c r="BL20" s="400"/>
      <c r="BM20" s="401"/>
      <c r="BN20" s="419"/>
      <c r="BO20" s="420"/>
      <c r="BP20" s="420"/>
      <c r="BQ20" s="420"/>
      <c r="BR20" s="420"/>
      <c r="BS20" s="420"/>
      <c r="BT20" s="420"/>
      <c r="BU20" s="421"/>
      <c r="BV20" s="419"/>
      <c r="BW20" s="420"/>
      <c r="BX20" s="420"/>
      <c r="BY20" s="420"/>
      <c r="BZ20" s="420"/>
      <c r="CA20" s="420"/>
      <c r="CB20" s="420"/>
      <c r="CC20" s="421"/>
      <c r="CD20" s="194"/>
      <c r="CE20" s="417"/>
      <c r="CF20" s="417"/>
      <c r="CG20" s="417"/>
      <c r="CH20" s="417"/>
      <c r="CI20" s="417"/>
      <c r="CJ20" s="417"/>
      <c r="CK20" s="417"/>
      <c r="CL20" s="417"/>
      <c r="CM20" s="417"/>
      <c r="CN20" s="417"/>
      <c r="CO20" s="417"/>
      <c r="CP20" s="417"/>
      <c r="CQ20" s="417"/>
      <c r="CR20" s="417"/>
      <c r="CS20" s="418"/>
      <c r="CT20" s="389"/>
      <c r="CU20" s="390"/>
      <c r="CV20" s="390"/>
      <c r="CW20" s="390"/>
      <c r="CX20" s="390"/>
      <c r="CY20" s="390"/>
      <c r="CZ20" s="390"/>
      <c r="DA20" s="391"/>
      <c r="DB20" s="389"/>
      <c r="DC20" s="390"/>
      <c r="DD20" s="390"/>
      <c r="DE20" s="390"/>
      <c r="DF20" s="390"/>
      <c r="DG20" s="390"/>
      <c r="DH20" s="390"/>
      <c r="DI20" s="391"/>
    </row>
    <row r="21" spans="1:113" ht="18.75" customHeight="1" thickBot="1" x14ac:dyDescent="0.2">
      <c r="A21" s="181"/>
      <c r="B21" s="449" t="s">
        <v>160</v>
      </c>
      <c r="C21" s="450"/>
      <c r="D21" s="450"/>
      <c r="E21" s="450"/>
      <c r="F21" s="450"/>
      <c r="G21" s="450"/>
      <c r="H21" s="450"/>
      <c r="I21" s="450"/>
      <c r="J21" s="450"/>
      <c r="K21" s="450"/>
      <c r="L21" s="450"/>
      <c r="M21" s="450"/>
      <c r="N21" s="450"/>
      <c r="O21" s="450"/>
      <c r="P21" s="450"/>
      <c r="Q21" s="450"/>
      <c r="R21" s="450"/>
      <c r="S21" s="450"/>
      <c r="T21" s="450"/>
      <c r="U21" s="450"/>
      <c r="V21" s="450"/>
      <c r="W21" s="450"/>
      <c r="X21" s="450"/>
      <c r="Y21" s="450"/>
      <c r="Z21" s="450"/>
      <c r="AA21" s="450"/>
      <c r="AB21" s="450"/>
      <c r="AC21" s="450"/>
      <c r="AD21" s="450"/>
      <c r="AE21" s="450"/>
      <c r="AF21" s="450"/>
      <c r="AG21" s="450"/>
      <c r="AH21" s="450"/>
      <c r="AI21" s="450"/>
      <c r="AJ21" s="450"/>
      <c r="AK21" s="450"/>
      <c r="AL21" s="450"/>
      <c r="AM21" s="450"/>
      <c r="AN21" s="450"/>
      <c r="AO21" s="450"/>
      <c r="AP21" s="450"/>
      <c r="AQ21" s="450"/>
      <c r="AR21" s="450"/>
      <c r="AS21" s="450"/>
      <c r="AT21" s="450"/>
      <c r="AU21" s="450"/>
      <c r="AV21" s="450"/>
      <c r="AW21" s="450"/>
      <c r="AX21" s="451"/>
      <c r="AY21" s="386"/>
      <c r="AZ21" s="387"/>
      <c r="BA21" s="387"/>
      <c r="BB21" s="387"/>
      <c r="BC21" s="387"/>
      <c r="BD21" s="387"/>
      <c r="BE21" s="387"/>
      <c r="BF21" s="387"/>
      <c r="BG21" s="387"/>
      <c r="BH21" s="387"/>
      <c r="BI21" s="387"/>
      <c r="BJ21" s="387"/>
      <c r="BK21" s="387"/>
      <c r="BL21" s="387"/>
      <c r="BM21" s="388"/>
      <c r="BN21" s="422"/>
      <c r="BO21" s="423"/>
      <c r="BP21" s="423"/>
      <c r="BQ21" s="423"/>
      <c r="BR21" s="423"/>
      <c r="BS21" s="423"/>
      <c r="BT21" s="423"/>
      <c r="BU21" s="424"/>
      <c r="BV21" s="422"/>
      <c r="BW21" s="423"/>
      <c r="BX21" s="423"/>
      <c r="BY21" s="423"/>
      <c r="BZ21" s="423"/>
      <c r="CA21" s="423"/>
      <c r="CB21" s="423"/>
      <c r="CC21" s="424"/>
      <c r="CD21" s="194"/>
      <c r="CE21" s="417"/>
      <c r="CF21" s="417"/>
      <c r="CG21" s="417"/>
      <c r="CH21" s="417"/>
      <c r="CI21" s="417"/>
      <c r="CJ21" s="417"/>
      <c r="CK21" s="417"/>
      <c r="CL21" s="417"/>
      <c r="CM21" s="417"/>
      <c r="CN21" s="417"/>
      <c r="CO21" s="417"/>
      <c r="CP21" s="417"/>
      <c r="CQ21" s="417"/>
      <c r="CR21" s="417"/>
      <c r="CS21" s="418"/>
      <c r="CT21" s="389"/>
      <c r="CU21" s="390"/>
      <c r="CV21" s="390"/>
      <c r="CW21" s="390"/>
      <c r="CX21" s="390"/>
      <c r="CY21" s="390"/>
      <c r="CZ21" s="390"/>
      <c r="DA21" s="391"/>
      <c r="DB21" s="389"/>
      <c r="DC21" s="390"/>
      <c r="DD21" s="390"/>
      <c r="DE21" s="390"/>
      <c r="DF21" s="390"/>
      <c r="DG21" s="390"/>
      <c r="DH21" s="390"/>
      <c r="DI21" s="391"/>
    </row>
    <row r="22" spans="1:113" ht="18.75" customHeight="1" x14ac:dyDescent="0.15">
      <c r="A22" s="181"/>
      <c r="B22" s="452" t="s">
        <v>161</v>
      </c>
      <c r="C22" s="453"/>
      <c r="D22" s="454"/>
      <c r="E22" s="461" t="s">
        <v>1</v>
      </c>
      <c r="F22" s="433"/>
      <c r="G22" s="433"/>
      <c r="H22" s="433"/>
      <c r="I22" s="433"/>
      <c r="J22" s="433"/>
      <c r="K22" s="434"/>
      <c r="L22" s="461" t="s">
        <v>162</v>
      </c>
      <c r="M22" s="433"/>
      <c r="N22" s="433"/>
      <c r="O22" s="433"/>
      <c r="P22" s="434"/>
      <c r="Q22" s="443" t="s">
        <v>163</v>
      </c>
      <c r="R22" s="444"/>
      <c r="S22" s="444"/>
      <c r="T22" s="444"/>
      <c r="U22" s="444"/>
      <c r="V22" s="462"/>
      <c r="W22" s="464" t="s">
        <v>164</v>
      </c>
      <c r="X22" s="453"/>
      <c r="Y22" s="454"/>
      <c r="Z22" s="461" t="s">
        <v>1</v>
      </c>
      <c r="AA22" s="433"/>
      <c r="AB22" s="433"/>
      <c r="AC22" s="433"/>
      <c r="AD22" s="433"/>
      <c r="AE22" s="433"/>
      <c r="AF22" s="433"/>
      <c r="AG22" s="434"/>
      <c r="AH22" s="432" t="s">
        <v>165</v>
      </c>
      <c r="AI22" s="433"/>
      <c r="AJ22" s="433"/>
      <c r="AK22" s="433"/>
      <c r="AL22" s="434"/>
      <c r="AM22" s="432" t="s">
        <v>166</v>
      </c>
      <c r="AN22" s="438"/>
      <c r="AO22" s="438"/>
      <c r="AP22" s="438"/>
      <c r="AQ22" s="438"/>
      <c r="AR22" s="439"/>
      <c r="AS22" s="443" t="s">
        <v>163</v>
      </c>
      <c r="AT22" s="444"/>
      <c r="AU22" s="444"/>
      <c r="AV22" s="444"/>
      <c r="AW22" s="444"/>
      <c r="AX22" s="445"/>
      <c r="AY22" s="411" t="s">
        <v>167</v>
      </c>
      <c r="AZ22" s="412"/>
      <c r="BA22" s="412"/>
      <c r="BB22" s="412"/>
      <c r="BC22" s="412"/>
      <c r="BD22" s="412"/>
      <c r="BE22" s="412"/>
      <c r="BF22" s="412"/>
      <c r="BG22" s="412"/>
      <c r="BH22" s="412"/>
      <c r="BI22" s="412"/>
      <c r="BJ22" s="412"/>
      <c r="BK22" s="412"/>
      <c r="BL22" s="412"/>
      <c r="BM22" s="413"/>
      <c r="BN22" s="414">
        <v>27753268</v>
      </c>
      <c r="BO22" s="415"/>
      <c r="BP22" s="415"/>
      <c r="BQ22" s="415"/>
      <c r="BR22" s="415"/>
      <c r="BS22" s="415"/>
      <c r="BT22" s="415"/>
      <c r="BU22" s="416"/>
      <c r="BV22" s="414">
        <v>28693884</v>
      </c>
      <c r="BW22" s="415"/>
      <c r="BX22" s="415"/>
      <c r="BY22" s="415"/>
      <c r="BZ22" s="415"/>
      <c r="CA22" s="415"/>
      <c r="CB22" s="415"/>
      <c r="CC22" s="416"/>
      <c r="CD22" s="194"/>
      <c r="CE22" s="417"/>
      <c r="CF22" s="417"/>
      <c r="CG22" s="417"/>
      <c r="CH22" s="417"/>
      <c r="CI22" s="417"/>
      <c r="CJ22" s="417"/>
      <c r="CK22" s="417"/>
      <c r="CL22" s="417"/>
      <c r="CM22" s="417"/>
      <c r="CN22" s="417"/>
      <c r="CO22" s="417"/>
      <c r="CP22" s="417"/>
      <c r="CQ22" s="417"/>
      <c r="CR22" s="417"/>
      <c r="CS22" s="418"/>
      <c r="CT22" s="389"/>
      <c r="CU22" s="390"/>
      <c r="CV22" s="390"/>
      <c r="CW22" s="390"/>
      <c r="CX22" s="390"/>
      <c r="CY22" s="390"/>
      <c r="CZ22" s="390"/>
      <c r="DA22" s="391"/>
      <c r="DB22" s="389"/>
      <c r="DC22" s="390"/>
      <c r="DD22" s="390"/>
      <c r="DE22" s="390"/>
      <c r="DF22" s="390"/>
      <c r="DG22" s="390"/>
      <c r="DH22" s="390"/>
      <c r="DI22" s="391"/>
    </row>
    <row r="23" spans="1:113" ht="18.75" customHeight="1" x14ac:dyDescent="0.15">
      <c r="A23" s="181"/>
      <c r="B23" s="455"/>
      <c r="C23" s="456"/>
      <c r="D23" s="457"/>
      <c r="E23" s="435"/>
      <c r="F23" s="436"/>
      <c r="G23" s="436"/>
      <c r="H23" s="436"/>
      <c r="I23" s="436"/>
      <c r="J23" s="436"/>
      <c r="K23" s="437"/>
      <c r="L23" s="435"/>
      <c r="M23" s="436"/>
      <c r="N23" s="436"/>
      <c r="O23" s="436"/>
      <c r="P23" s="437"/>
      <c r="Q23" s="446"/>
      <c r="R23" s="447"/>
      <c r="S23" s="447"/>
      <c r="T23" s="447"/>
      <c r="U23" s="447"/>
      <c r="V23" s="463"/>
      <c r="W23" s="465"/>
      <c r="X23" s="456"/>
      <c r="Y23" s="457"/>
      <c r="Z23" s="435"/>
      <c r="AA23" s="436"/>
      <c r="AB23" s="436"/>
      <c r="AC23" s="436"/>
      <c r="AD23" s="436"/>
      <c r="AE23" s="436"/>
      <c r="AF23" s="436"/>
      <c r="AG23" s="437"/>
      <c r="AH23" s="435"/>
      <c r="AI23" s="436"/>
      <c r="AJ23" s="436"/>
      <c r="AK23" s="436"/>
      <c r="AL23" s="437"/>
      <c r="AM23" s="440"/>
      <c r="AN23" s="441"/>
      <c r="AO23" s="441"/>
      <c r="AP23" s="441"/>
      <c r="AQ23" s="441"/>
      <c r="AR23" s="442"/>
      <c r="AS23" s="446"/>
      <c r="AT23" s="447"/>
      <c r="AU23" s="447"/>
      <c r="AV23" s="447"/>
      <c r="AW23" s="447"/>
      <c r="AX23" s="448"/>
      <c r="AY23" s="399" t="s">
        <v>168</v>
      </c>
      <c r="AZ23" s="400"/>
      <c r="BA23" s="400"/>
      <c r="BB23" s="400"/>
      <c r="BC23" s="400"/>
      <c r="BD23" s="400"/>
      <c r="BE23" s="400"/>
      <c r="BF23" s="400"/>
      <c r="BG23" s="400"/>
      <c r="BH23" s="400"/>
      <c r="BI23" s="400"/>
      <c r="BJ23" s="400"/>
      <c r="BK23" s="400"/>
      <c r="BL23" s="400"/>
      <c r="BM23" s="401"/>
      <c r="BN23" s="419">
        <v>14619086</v>
      </c>
      <c r="BO23" s="420"/>
      <c r="BP23" s="420"/>
      <c r="BQ23" s="420"/>
      <c r="BR23" s="420"/>
      <c r="BS23" s="420"/>
      <c r="BT23" s="420"/>
      <c r="BU23" s="421"/>
      <c r="BV23" s="419">
        <v>14111174</v>
      </c>
      <c r="BW23" s="420"/>
      <c r="BX23" s="420"/>
      <c r="BY23" s="420"/>
      <c r="BZ23" s="420"/>
      <c r="CA23" s="420"/>
      <c r="CB23" s="420"/>
      <c r="CC23" s="421"/>
      <c r="CD23" s="194"/>
      <c r="CE23" s="417"/>
      <c r="CF23" s="417"/>
      <c r="CG23" s="417"/>
      <c r="CH23" s="417"/>
      <c r="CI23" s="417"/>
      <c r="CJ23" s="417"/>
      <c r="CK23" s="417"/>
      <c r="CL23" s="417"/>
      <c r="CM23" s="417"/>
      <c r="CN23" s="417"/>
      <c r="CO23" s="417"/>
      <c r="CP23" s="417"/>
      <c r="CQ23" s="417"/>
      <c r="CR23" s="417"/>
      <c r="CS23" s="418"/>
      <c r="CT23" s="389"/>
      <c r="CU23" s="390"/>
      <c r="CV23" s="390"/>
      <c r="CW23" s="390"/>
      <c r="CX23" s="390"/>
      <c r="CY23" s="390"/>
      <c r="CZ23" s="390"/>
      <c r="DA23" s="391"/>
      <c r="DB23" s="389"/>
      <c r="DC23" s="390"/>
      <c r="DD23" s="390"/>
      <c r="DE23" s="390"/>
      <c r="DF23" s="390"/>
      <c r="DG23" s="390"/>
      <c r="DH23" s="390"/>
      <c r="DI23" s="391"/>
    </row>
    <row r="24" spans="1:113" ht="18.75" customHeight="1" thickBot="1" x14ac:dyDescent="0.2">
      <c r="A24" s="181"/>
      <c r="B24" s="455"/>
      <c r="C24" s="456"/>
      <c r="D24" s="457"/>
      <c r="E24" s="392" t="s">
        <v>169</v>
      </c>
      <c r="F24" s="393"/>
      <c r="G24" s="393"/>
      <c r="H24" s="393"/>
      <c r="I24" s="393"/>
      <c r="J24" s="393"/>
      <c r="K24" s="394"/>
      <c r="L24" s="395">
        <v>1</v>
      </c>
      <c r="M24" s="396"/>
      <c r="N24" s="396"/>
      <c r="O24" s="396"/>
      <c r="P24" s="397"/>
      <c r="Q24" s="395">
        <v>9200</v>
      </c>
      <c r="R24" s="396"/>
      <c r="S24" s="396"/>
      <c r="T24" s="396"/>
      <c r="U24" s="396"/>
      <c r="V24" s="397"/>
      <c r="W24" s="465"/>
      <c r="X24" s="456"/>
      <c r="Y24" s="457"/>
      <c r="Z24" s="392" t="s">
        <v>170</v>
      </c>
      <c r="AA24" s="393"/>
      <c r="AB24" s="393"/>
      <c r="AC24" s="393"/>
      <c r="AD24" s="393"/>
      <c r="AE24" s="393"/>
      <c r="AF24" s="393"/>
      <c r="AG24" s="394"/>
      <c r="AH24" s="395">
        <v>360</v>
      </c>
      <c r="AI24" s="396"/>
      <c r="AJ24" s="396"/>
      <c r="AK24" s="396"/>
      <c r="AL24" s="397"/>
      <c r="AM24" s="395">
        <v>1130040</v>
      </c>
      <c r="AN24" s="396"/>
      <c r="AO24" s="396"/>
      <c r="AP24" s="396"/>
      <c r="AQ24" s="396"/>
      <c r="AR24" s="397"/>
      <c r="AS24" s="395">
        <v>3139</v>
      </c>
      <c r="AT24" s="396"/>
      <c r="AU24" s="396"/>
      <c r="AV24" s="396"/>
      <c r="AW24" s="396"/>
      <c r="AX24" s="398"/>
      <c r="AY24" s="386" t="s">
        <v>171</v>
      </c>
      <c r="AZ24" s="387"/>
      <c r="BA24" s="387"/>
      <c r="BB24" s="387"/>
      <c r="BC24" s="387"/>
      <c r="BD24" s="387"/>
      <c r="BE24" s="387"/>
      <c r="BF24" s="387"/>
      <c r="BG24" s="387"/>
      <c r="BH24" s="387"/>
      <c r="BI24" s="387"/>
      <c r="BJ24" s="387"/>
      <c r="BK24" s="387"/>
      <c r="BL24" s="387"/>
      <c r="BM24" s="388"/>
      <c r="BN24" s="419">
        <v>19333739</v>
      </c>
      <c r="BO24" s="420"/>
      <c r="BP24" s="420"/>
      <c r="BQ24" s="420"/>
      <c r="BR24" s="420"/>
      <c r="BS24" s="420"/>
      <c r="BT24" s="420"/>
      <c r="BU24" s="421"/>
      <c r="BV24" s="419">
        <v>19664359</v>
      </c>
      <c r="BW24" s="420"/>
      <c r="BX24" s="420"/>
      <c r="BY24" s="420"/>
      <c r="BZ24" s="420"/>
      <c r="CA24" s="420"/>
      <c r="CB24" s="420"/>
      <c r="CC24" s="421"/>
      <c r="CD24" s="194"/>
      <c r="CE24" s="417"/>
      <c r="CF24" s="417"/>
      <c r="CG24" s="417"/>
      <c r="CH24" s="417"/>
      <c r="CI24" s="417"/>
      <c r="CJ24" s="417"/>
      <c r="CK24" s="417"/>
      <c r="CL24" s="417"/>
      <c r="CM24" s="417"/>
      <c r="CN24" s="417"/>
      <c r="CO24" s="417"/>
      <c r="CP24" s="417"/>
      <c r="CQ24" s="417"/>
      <c r="CR24" s="417"/>
      <c r="CS24" s="418"/>
      <c r="CT24" s="389"/>
      <c r="CU24" s="390"/>
      <c r="CV24" s="390"/>
      <c r="CW24" s="390"/>
      <c r="CX24" s="390"/>
      <c r="CY24" s="390"/>
      <c r="CZ24" s="390"/>
      <c r="DA24" s="391"/>
      <c r="DB24" s="389"/>
      <c r="DC24" s="390"/>
      <c r="DD24" s="390"/>
      <c r="DE24" s="390"/>
      <c r="DF24" s="390"/>
      <c r="DG24" s="390"/>
      <c r="DH24" s="390"/>
      <c r="DI24" s="391"/>
    </row>
    <row r="25" spans="1:113" ht="18.75" customHeight="1" x14ac:dyDescent="0.15">
      <c r="A25" s="181"/>
      <c r="B25" s="455"/>
      <c r="C25" s="456"/>
      <c r="D25" s="457"/>
      <c r="E25" s="392" t="s">
        <v>172</v>
      </c>
      <c r="F25" s="393"/>
      <c r="G25" s="393"/>
      <c r="H25" s="393"/>
      <c r="I25" s="393"/>
      <c r="J25" s="393"/>
      <c r="K25" s="394"/>
      <c r="L25" s="395">
        <v>2</v>
      </c>
      <c r="M25" s="396"/>
      <c r="N25" s="396"/>
      <c r="O25" s="396"/>
      <c r="P25" s="397"/>
      <c r="Q25" s="395">
        <v>7400</v>
      </c>
      <c r="R25" s="396"/>
      <c r="S25" s="396"/>
      <c r="T25" s="396"/>
      <c r="U25" s="396"/>
      <c r="V25" s="397"/>
      <c r="W25" s="465"/>
      <c r="X25" s="456"/>
      <c r="Y25" s="457"/>
      <c r="Z25" s="392" t="s">
        <v>173</v>
      </c>
      <c r="AA25" s="393"/>
      <c r="AB25" s="393"/>
      <c r="AC25" s="393"/>
      <c r="AD25" s="393"/>
      <c r="AE25" s="393"/>
      <c r="AF25" s="393"/>
      <c r="AG25" s="394"/>
      <c r="AH25" s="395" t="s">
        <v>129</v>
      </c>
      <c r="AI25" s="396"/>
      <c r="AJ25" s="396"/>
      <c r="AK25" s="396"/>
      <c r="AL25" s="397"/>
      <c r="AM25" s="395" t="s">
        <v>129</v>
      </c>
      <c r="AN25" s="396"/>
      <c r="AO25" s="396"/>
      <c r="AP25" s="396"/>
      <c r="AQ25" s="396"/>
      <c r="AR25" s="397"/>
      <c r="AS25" s="395" t="s">
        <v>129</v>
      </c>
      <c r="AT25" s="396"/>
      <c r="AU25" s="396"/>
      <c r="AV25" s="396"/>
      <c r="AW25" s="396"/>
      <c r="AX25" s="398"/>
      <c r="AY25" s="411" t="s">
        <v>174</v>
      </c>
      <c r="AZ25" s="412"/>
      <c r="BA25" s="412"/>
      <c r="BB25" s="412"/>
      <c r="BC25" s="412"/>
      <c r="BD25" s="412"/>
      <c r="BE25" s="412"/>
      <c r="BF25" s="412"/>
      <c r="BG25" s="412"/>
      <c r="BH25" s="412"/>
      <c r="BI25" s="412"/>
      <c r="BJ25" s="412"/>
      <c r="BK25" s="412"/>
      <c r="BL25" s="412"/>
      <c r="BM25" s="413"/>
      <c r="BN25" s="414">
        <v>1067848</v>
      </c>
      <c r="BO25" s="415"/>
      <c r="BP25" s="415"/>
      <c r="BQ25" s="415"/>
      <c r="BR25" s="415"/>
      <c r="BS25" s="415"/>
      <c r="BT25" s="415"/>
      <c r="BU25" s="416"/>
      <c r="BV25" s="414">
        <v>1840289</v>
      </c>
      <c r="BW25" s="415"/>
      <c r="BX25" s="415"/>
      <c r="BY25" s="415"/>
      <c r="BZ25" s="415"/>
      <c r="CA25" s="415"/>
      <c r="CB25" s="415"/>
      <c r="CC25" s="416"/>
      <c r="CD25" s="194"/>
      <c r="CE25" s="417"/>
      <c r="CF25" s="417"/>
      <c r="CG25" s="417"/>
      <c r="CH25" s="417"/>
      <c r="CI25" s="417"/>
      <c r="CJ25" s="417"/>
      <c r="CK25" s="417"/>
      <c r="CL25" s="417"/>
      <c r="CM25" s="417"/>
      <c r="CN25" s="417"/>
      <c r="CO25" s="417"/>
      <c r="CP25" s="417"/>
      <c r="CQ25" s="417"/>
      <c r="CR25" s="417"/>
      <c r="CS25" s="418"/>
      <c r="CT25" s="389"/>
      <c r="CU25" s="390"/>
      <c r="CV25" s="390"/>
      <c r="CW25" s="390"/>
      <c r="CX25" s="390"/>
      <c r="CY25" s="390"/>
      <c r="CZ25" s="390"/>
      <c r="DA25" s="391"/>
      <c r="DB25" s="389"/>
      <c r="DC25" s="390"/>
      <c r="DD25" s="390"/>
      <c r="DE25" s="390"/>
      <c r="DF25" s="390"/>
      <c r="DG25" s="390"/>
      <c r="DH25" s="390"/>
      <c r="DI25" s="391"/>
    </row>
    <row r="26" spans="1:113" ht="18.75" customHeight="1" x14ac:dyDescent="0.15">
      <c r="A26" s="181"/>
      <c r="B26" s="455"/>
      <c r="C26" s="456"/>
      <c r="D26" s="457"/>
      <c r="E26" s="392" t="s">
        <v>175</v>
      </c>
      <c r="F26" s="393"/>
      <c r="G26" s="393"/>
      <c r="H26" s="393"/>
      <c r="I26" s="393"/>
      <c r="J26" s="393"/>
      <c r="K26" s="394"/>
      <c r="L26" s="395">
        <v>1</v>
      </c>
      <c r="M26" s="396"/>
      <c r="N26" s="396"/>
      <c r="O26" s="396"/>
      <c r="P26" s="397"/>
      <c r="Q26" s="395">
        <v>6500</v>
      </c>
      <c r="R26" s="396"/>
      <c r="S26" s="396"/>
      <c r="T26" s="396"/>
      <c r="U26" s="396"/>
      <c r="V26" s="397"/>
      <c r="W26" s="465"/>
      <c r="X26" s="456"/>
      <c r="Y26" s="457"/>
      <c r="Z26" s="392" t="s">
        <v>176</v>
      </c>
      <c r="AA26" s="430"/>
      <c r="AB26" s="430"/>
      <c r="AC26" s="430"/>
      <c r="AD26" s="430"/>
      <c r="AE26" s="430"/>
      <c r="AF26" s="430"/>
      <c r="AG26" s="431"/>
      <c r="AH26" s="395">
        <v>28</v>
      </c>
      <c r="AI26" s="396"/>
      <c r="AJ26" s="396"/>
      <c r="AK26" s="396"/>
      <c r="AL26" s="397"/>
      <c r="AM26" s="395">
        <v>90608</v>
      </c>
      <c r="AN26" s="396"/>
      <c r="AO26" s="396"/>
      <c r="AP26" s="396"/>
      <c r="AQ26" s="396"/>
      <c r="AR26" s="397"/>
      <c r="AS26" s="395">
        <v>3236</v>
      </c>
      <c r="AT26" s="396"/>
      <c r="AU26" s="396"/>
      <c r="AV26" s="396"/>
      <c r="AW26" s="396"/>
      <c r="AX26" s="398"/>
      <c r="AY26" s="428" t="s">
        <v>177</v>
      </c>
      <c r="AZ26" s="373"/>
      <c r="BA26" s="373"/>
      <c r="BB26" s="373"/>
      <c r="BC26" s="373"/>
      <c r="BD26" s="373"/>
      <c r="BE26" s="373"/>
      <c r="BF26" s="373"/>
      <c r="BG26" s="373"/>
      <c r="BH26" s="373"/>
      <c r="BI26" s="373"/>
      <c r="BJ26" s="373"/>
      <c r="BK26" s="373"/>
      <c r="BL26" s="373"/>
      <c r="BM26" s="429"/>
      <c r="BN26" s="419" t="s">
        <v>129</v>
      </c>
      <c r="BO26" s="420"/>
      <c r="BP26" s="420"/>
      <c r="BQ26" s="420"/>
      <c r="BR26" s="420"/>
      <c r="BS26" s="420"/>
      <c r="BT26" s="420"/>
      <c r="BU26" s="421"/>
      <c r="BV26" s="419" t="s">
        <v>178</v>
      </c>
      <c r="BW26" s="420"/>
      <c r="BX26" s="420"/>
      <c r="BY26" s="420"/>
      <c r="BZ26" s="420"/>
      <c r="CA26" s="420"/>
      <c r="CB26" s="420"/>
      <c r="CC26" s="421"/>
      <c r="CD26" s="194"/>
      <c r="CE26" s="417"/>
      <c r="CF26" s="417"/>
      <c r="CG26" s="417"/>
      <c r="CH26" s="417"/>
      <c r="CI26" s="417"/>
      <c r="CJ26" s="417"/>
      <c r="CK26" s="417"/>
      <c r="CL26" s="417"/>
      <c r="CM26" s="417"/>
      <c r="CN26" s="417"/>
      <c r="CO26" s="417"/>
      <c r="CP26" s="417"/>
      <c r="CQ26" s="417"/>
      <c r="CR26" s="417"/>
      <c r="CS26" s="418"/>
      <c r="CT26" s="389"/>
      <c r="CU26" s="390"/>
      <c r="CV26" s="390"/>
      <c r="CW26" s="390"/>
      <c r="CX26" s="390"/>
      <c r="CY26" s="390"/>
      <c r="CZ26" s="390"/>
      <c r="DA26" s="391"/>
      <c r="DB26" s="389"/>
      <c r="DC26" s="390"/>
      <c r="DD26" s="390"/>
      <c r="DE26" s="390"/>
      <c r="DF26" s="390"/>
      <c r="DG26" s="390"/>
      <c r="DH26" s="390"/>
      <c r="DI26" s="391"/>
    </row>
    <row r="27" spans="1:113" ht="18.75" customHeight="1" thickBot="1" x14ac:dyDescent="0.2">
      <c r="A27" s="181"/>
      <c r="B27" s="455"/>
      <c r="C27" s="456"/>
      <c r="D27" s="457"/>
      <c r="E27" s="392" t="s">
        <v>179</v>
      </c>
      <c r="F27" s="393"/>
      <c r="G27" s="393"/>
      <c r="H27" s="393"/>
      <c r="I27" s="393"/>
      <c r="J27" s="393"/>
      <c r="K27" s="394"/>
      <c r="L27" s="395">
        <v>1</v>
      </c>
      <c r="M27" s="396"/>
      <c r="N27" s="396"/>
      <c r="O27" s="396"/>
      <c r="P27" s="397"/>
      <c r="Q27" s="395">
        <v>5050</v>
      </c>
      <c r="R27" s="396"/>
      <c r="S27" s="396"/>
      <c r="T27" s="396"/>
      <c r="U27" s="396"/>
      <c r="V27" s="397"/>
      <c r="W27" s="465"/>
      <c r="X27" s="456"/>
      <c r="Y27" s="457"/>
      <c r="Z27" s="392" t="s">
        <v>180</v>
      </c>
      <c r="AA27" s="393"/>
      <c r="AB27" s="393"/>
      <c r="AC27" s="393"/>
      <c r="AD27" s="393"/>
      <c r="AE27" s="393"/>
      <c r="AF27" s="393"/>
      <c r="AG27" s="394"/>
      <c r="AH27" s="395">
        <v>8</v>
      </c>
      <c r="AI27" s="396"/>
      <c r="AJ27" s="396"/>
      <c r="AK27" s="396"/>
      <c r="AL27" s="397"/>
      <c r="AM27" s="395">
        <v>21120</v>
      </c>
      <c r="AN27" s="396"/>
      <c r="AO27" s="396"/>
      <c r="AP27" s="396"/>
      <c r="AQ27" s="396"/>
      <c r="AR27" s="397"/>
      <c r="AS27" s="395">
        <v>2640</v>
      </c>
      <c r="AT27" s="396"/>
      <c r="AU27" s="396"/>
      <c r="AV27" s="396"/>
      <c r="AW27" s="396"/>
      <c r="AX27" s="398"/>
      <c r="AY27" s="425" t="s">
        <v>181</v>
      </c>
      <c r="AZ27" s="426"/>
      <c r="BA27" s="426"/>
      <c r="BB27" s="426"/>
      <c r="BC27" s="426"/>
      <c r="BD27" s="426"/>
      <c r="BE27" s="426"/>
      <c r="BF27" s="426"/>
      <c r="BG27" s="426"/>
      <c r="BH27" s="426"/>
      <c r="BI27" s="426"/>
      <c r="BJ27" s="426"/>
      <c r="BK27" s="426"/>
      <c r="BL27" s="426"/>
      <c r="BM27" s="427"/>
      <c r="BN27" s="422" t="s">
        <v>178</v>
      </c>
      <c r="BO27" s="423"/>
      <c r="BP27" s="423"/>
      <c r="BQ27" s="423"/>
      <c r="BR27" s="423"/>
      <c r="BS27" s="423"/>
      <c r="BT27" s="423"/>
      <c r="BU27" s="424"/>
      <c r="BV27" s="422" t="s">
        <v>129</v>
      </c>
      <c r="BW27" s="423"/>
      <c r="BX27" s="423"/>
      <c r="BY27" s="423"/>
      <c r="BZ27" s="423"/>
      <c r="CA27" s="423"/>
      <c r="CB27" s="423"/>
      <c r="CC27" s="424"/>
      <c r="CD27" s="196"/>
      <c r="CE27" s="417"/>
      <c r="CF27" s="417"/>
      <c r="CG27" s="417"/>
      <c r="CH27" s="417"/>
      <c r="CI27" s="417"/>
      <c r="CJ27" s="417"/>
      <c r="CK27" s="417"/>
      <c r="CL27" s="417"/>
      <c r="CM27" s="417"/>
      <c r="CN27" s="417"/>
      <c r="CO27" s="417"/>
      <c r="CP27" s="417"/>
      <c r="CQ27" s="417"/>
      <c r="CR27" s="417"/>
      <c r="CS27" s="418"/>
      <c r="CT27" s="389"/>
      <c r="CU27" s="390"/>
      <c r="CV27" s="390"/>
      <c r="CW27" s="390"/>
      <c r="CX27" s="390"/>
      <c r="CY27" s="390"/>
      <c r="CZ27" s="390"/>
      <c r="DA27" s="391"/>
      <c r="DB27" s="389"/>
      <c r="DC27" s="390"/>
      <c r="DD27" s="390"/>
      <c r="DE27" s="390"/>
      <c r="DF27" s="390"/>
      <c r="DG27" s="390"/>
      <c r="DH27" s="390"/>
      <c r="DI27" s="391"/>
    </row>
    <row r="28" spans="1:113" ht="18.75" customHeight="1" x14ac:dyDescent="0.15">
      <c r="A28" s="181"/>
      <c r="B28" s="455"/>
      <c r="C28" s="456"/>
      <c r="D28" s="457"/>
      <c r="E28" s="392" t="s">
        <v>182</v>
      </c>
      <c r="F28" s="393"/>
      <c r="G28" s="393"/>
      <c r="H28" s="393"/>
      <c r="I28" s="393"/>
      <c r="J28" s="393"/>
      <c r="K28" s="394"/>
      <c r="L28" s="395">
        <v>1</v>
      </c>
      <c r="M28" s="396"/>
      <c r="N28" s="396"/>
      <c r="O28" s="396"/>
      <c r="P28" s="397"/>
      <c r="Q28" s="395">
        <v>4220</v>
      </c>
      <c r="R28" s="396"/>
      <c r="S28" s="396"/>
      <c r="T28" s="396"/>
      <c r="U28" s="396"/>
      <c r="V28" s="397"/>
      <c r="W28" s="465"/>
      <c r="X28" s="456"/>
      <c r="Y28" s="457"/>
      <c r="Z28" s="392" t="s">
        <v>183</v>
      </c>
      <c r="AA28" s="393"/>
      <c r="AB28" s="393"/>
      <c r="AC28" s="393"/>
      <c r="AD28" s="393"/>
      <c r="AE28" s="393"/>
      <c r="AF28" s="393"/>
      <c r="AG28" s="394"/>
      <c r="AH28" s="395" t="s">
        <v>129</v>
      </c>
      <c r="AI28" s="396"/>
      <c r="AJ28" s="396"/>
      <c r="AK28" s="396"/>
      <c r="AL28" s="397"/>
      <c r="AM28" s="395" t="s">
        <v>129</v>
      </c>
      <c r="AN28" s="396"/>
      <c r="AO28" s="396"/>
      <c r="AP28" s="396"/>
      <c r="AQ28" s="396"/>
      <c r="AR28" s="397"/>
      <c r="AS28" s="395" t="s">
        <v>184</v>
      </c>
      <c r="AT28" s="396"/>
      <c r="AU28" s="396"/>
      <c r="AV28" s="396"/>
      <c r="AW28" s="396"/>
      <c r="AX28" s="398"/>
      <c r="AY28" s="402" t="s">
        <v>185</v>
      </c>
      <c r="AZ28" s="403"/>
      <c r="BA28" s="403"/>
      <c r="BB28" s="404"/>
      <c r="BC28" s="411" t="s">
        <v>50</v>
      </c>
      <c r="BD28" s="412"/>
      <c r="BE28" s="412"/>
      <c r="BF28" s="412"/>
      <c r="BG28" s="412"/>
      <c r="BH28" s="412"/>
      <c r="BI28" s="412"/>
      <c r="BJ28" s="412"/>
      <c r="BK28" s="412"/>
      <c r="BL28" s="412"/>
      <c r="BM28" s="413"/>
      <c r="BN28" s="414">
        <v>2940980</v>
      </c>
      <c r="BO28" s="415"/>
      <c r="BP28" s="415"/>
      <c r="BQ28" s="415"/>
      <c r="BR28" s="415"/>
      <c r="BS28" s="415"/>
      <c r="BT28" s="415"/>
      <c r="BU28" s="416"/>
      <c r="BV28" s="414">
        <v>2633448</v>
      </c>
      <c r="BW28" s="415"/>
      <c r="BX28" s="415"/>
      <c r="BY28" s="415"/>
      <c r="BZ28" s="415"/>
      <c r="CA28" s="415"/>
      <c r="CB28" s="415"/>
      <c r="CC28" s="416"/>
      <c r="CD28" s="194"/>
      <c r="CE28" s="417"/>
      <c r="CF28" s="417"/>
      <c r="CG28" s="417"/>
      <c r="CH28" s="417"/>
      <c r="CI28" s="417"/>
      <c r="CJ28" s="417"/>
      <c r="CK28" s="417"/>
      <c r="CL28" s="417"/>
      <c r="CM28" s="417"/>
      <c r="CN28" s="417"/>
      <c r="CO28" s="417"/>
      <c r="CP28" s="417"/>
      <c r="CQ28" s="417"/>
      <c r="CR28" s="417"/>
      <c r="CS28" s="418"/>
      <c r="CT28" s="389"/>
      <c r="CU28" s="390"/>
      <c r="CV28" s="390"/>
      <c r="CW28" s="390"/>
      <c r="CX28" s="390"/>
      <c r="CY28" s="390"/>
      <c r="CZ28" s="390"/>
      <c r="DA28" s="391"/>
      <c r="DB28" s="389"/>
      <c r="DC28" s="390"/>
      <c r="DD28" s="390"/>
      <c r="DE28" s="390"/>
      <c r="DF28" s="390"/>
      <c r="DG28" s="390"/>
      <c r="DH28" s="390"/>
      <c r="DI28" s="391"/>
    </row>
    <row r="29" spans="1:113" ht="18.75" customHeight="1" x14ac:dyDescent="0.15">
      <c r="A29" s="181"/>
      <c r="B29" s="455"/>
      <c r="C29" s="456"/>
      <c r="D29" s="457"/>
      <c r="E29" s="392" t="s">
        <v>186</v>
      </c>
      <c r="F29" s="393"/>
      <c r="G29" s="393"/>
      <c r="H29" s="393"/>
      <c r="I29" s="393"/>
      <c r="J29" s="393"/>
      <c r="K29" s="394"/>
      <c r="L29" s="395">
        <v>16</v>
      </c>
      <c r="M29" s="396"/>
      <c r="N29" s="396"/>
      <c r="O29" s="396"/>
      <c r="P29" s="397"/>
      <c r="Q29" s="395">
        <v>3900</v>
      </c>
      <c r="R29" s="396"/>
      <c r="S29" s="396"/>
      <c r="T29" s="396"/>
      <c r="U29" s="396"/>
      <c r="V29" s="397"/>
      <c r="W29" s="466"/>
      <c r="X29" s="467"/>
      <c r="Y29" s="468"/>
      <c r="Z29" s="392" t="s">
        <v>187</v>
      </c>
      <c r="AA29" s="393"/>
      <c r="AB29" s="393"/>
      <c r="AC29" s="393"/>
      <c r="AD29" s="393"/>
      <c r="AE29" s="393"/>
      <c r="AF29" s="393"/>
      <c r="AG29" s="394"/>
      <c r="AH29" s="395">
        <v>368</v>
      </c>
      <c r="AI29" s="396"/>
      <c r="AJ29" s="396"/>
      <c r="AK29" s="396"/>
      <c r="AL29" s="397"/>
      <c r="AM29" s="395">
        <v>1151160</v>
      </c>
      <c r="AN29" s="396"/>
      <c r="AO29" s="396"/>
      <c r="AP29" s="396"/>
      <c r="AQ29" s="396"/>
      <c r="AR29" s="397"/>
      <c r="AS29" s="395">
        <v>3128</v>
      </c>
      <c r="AT29" s="396"/>
      <c r="AU29" s="396"/>
      <c r="AV29" s="396"/>
      <c r="AW29" s="396"/>
      <c r="AX29" s="398"/>
      <c r="AY29" s="405"/>
      <c r="AZ29" s="406"/>
      <c r="BA29" s="406"/>
      <c r="BB29" s="407"/>
      <c r="BC29" s="399" t="s">
        <v>188</v>
      </c>
      <c r="BD29" s="400"/>
      <c r="BE29" s="400"/>
      <c r="BF29" s="400"/>
      <c r="BG29" s="400"/>
      <c r="BH29" s="400"/>
      <c r="BI29" s="400"/>
      <c r="BJ29" s="400"/>
      <c r="BK29" s="400"/>
      <c r="BL29" s="400"/>
      <c r="BM29" s="401"/>
      <c r="BN29" s="419">
        <v>91697</v>
      </c>
      <c r="BO29" s="420"/>
      <c r="BP29" s="420"/>
      <c r="BQ29" s="420"/>
      <c r="BR29" s="420"/>
      <c r="BS29" s="420"/>
      <c r="BT29" s="420"/>
      <c r="BU29" s="421"/>
      <c r="BV29" s="419">
        <v>91596</v>
      </c>
      <c r="BW29" s="420"/>
      <c r="BX29" s="420"/>
      <c r="BY29" s="420"/>
      <c r="BZ29" s="420"/>
      <c r="CA29" s="420"/>
      <c r="CB29" s="420"/>
      <c r="CC29" s="421"/>
      <c r="CD29" s="196"/>
      <c r="CE29" s="417"/>
      <c r="CF29" s="417"/>
      <c r="CG29" s="417"/>
      <c r="CH29" s="417"/>
      <c r="CI29" s="417"/>
      <c r="CJ29" s="417"/>
      <c r="CK29" s="417"/>
      <c r="CL29" s="417"/>
      <c r="CM29" s="417"/>
      <c r="CN29" s="417"/>
      <c r="CO29" s="417"/>
      <c r="CP29" s="417"/>
      <c r="CQ29" s="417"/>
      <c r="CR29" s="417"/>
      <c r="CS29" s="418"/>
      <c r="CT29" s="389"/>
      <c r="CU29" s="390"/>
      <c r="CV29" s="390"/>
      <c r="CW29" s="390"/>
      <c r="CX29" s="390"/>
      <c r="CY29" s="390"/>
      <c r="CZ29" s="390"/>
      <c r="DA29" s="391"/>
      <c r="DB29" s="389"/>
      <c r="DC29" s="390"/>
      <c r="DD29" s="390"/>
      <c r="DE29" s="390"/>
      <c r="DF29" s="390"/>
      <c r="DG29" s="390"/>
      <c r="DH29" s="390"/>
      <c r="DI29" s="391"/>
    </row>
    <row r="30" spans="1:113" ht="18.75" customHeight="1" thickBot="1" x14ac:dyDescent="0.2">
      <c r="A30" s="181"/>
      <c r="B30" s="458"/>
      <c r="C30" s="459"/>
      <c r="D30" s="460"/>
      <c r="E30" s="374"/>
      <c r="F30" s="375"/>
      <c r="G30" s="375"/>
      <c r="H30" s="375"/>
      <c r="I30" s="375"/>
      <c r="J30" s="375"/>
      <c r="K30" s="376"/>
      <c r="L30" s="377"/>
      <c r="M30" s="378"/>
      <c r="N30" s="378"/>
      <c r="O30" s="378"/>
      <c r="P30" s="379"/>
      <c r="Q30" s="377"/>
      <c r="R30" s="378"/>
      <c r="S30" s="378"/>
      <c r="T30" s="378"/>
      <c r="U30" s="378"/>
      <c r="V30" s="379"/>
      <c r="W30" s="380" t="s">
        <v>189</v>
      </c>
      <c r="X30" s="381"/>
      <c r="Y30" s="381"/>
      <c r="Z30" s="381"/>
      <c r="AA30" s="381"/>
      <c r="AB30" s="381"/>
      <c r="AC30" s="381"/>
      <c r="AD30" s="381"/>
      <c r="AE30" s="381"/>
      <c r="AF30" s="381"/>
      <c r="AG30" s="382"/>
      <c r="AH30" s="383">
        <v>99.6</v>
      </c>
      <c r="AI30" s="384"/>
      <c r="AJ30" s="384"/>
      <c r="AK30" s="384"/>
      <c r="AL30" s="384"/>
      <c r="AM30" s="384"/>
      <c r="AN30" s="384"/>
      <c r="AO30" s="384"/>
      <c r="AP30" s="384"/>
      <c r="AQ30" s="384"/>
      <c r="AR30" s="384"/>
      <c r="AS30" s="384"/>
      <c r="AT30" s="384"/>
      <c r="AU30" s="384"/>
      <c r="AV30" s="384"/>
      <c r="AW30" s="384"/>
      <c r="AX30" s="385"/>
      <c r="AY30" s="408"/>
      <c r="AZ30" s="409"/>
      <c r="BA30" s="409"/>
      <c r="BB30" s="410"/>
      <c r="BC30" s="386" t="s">
        <v>52</v>
      </c>
      <c r="BD30" s="387"/>
      <c r="BE30" s="387"/>
      <c r="BF30" s="387"/>
      <c r="BG30" s="387"/>
      <c r="BH30" s="387"/>
      <c r="BI30" s="387"/>
      <c r="BJ30" s="387"/>
      <c r="BK30" s="387"/>
      <c r="BL30" s="387"/>
      <c r="BM30" s="388"/>
      <c r="BN30" s="422">
        <v>4416211</v>
      </c>
      <c r="BO30" s="423"/>
      <c r="BP30" s="423"/>
      <c r="BQ30" s="423"/>
      <c r="BR30" s="423"/>
      <c r="BS30" s="423"/>
      <c r="BT30" s="423"/>
      <c r="BU30" s="424"/>
      <c r="BV30" s="422">
        <v>6246735</v>
      </c>
      <c r="BW30" s="423"/>
      <c r="BX30" s="423"/>
      <c r="BY30" s="423"/>
      <c r="BZ30" s="423"/>
      <c r="CA30" s="423"/>
      <c r="CB30" s="423"/>
      <c r="CC30" s="424"/>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372" t="s">
        <v>190</v>
      </c>
      <c r="D32" s="372"/>
      <c r="E32" s="372"/>
      <c r="F32" s="372"/>
      <c r="G32" s="372"/>
      <c r="H32" s="372"/>
      <c r="I32" s="372"/>
      <c r="J32" s="372"/>
      <c r="K32" s="372"/>
      <c r="L32" s="372"/>
      <c r="M32" s="372"/>
      <c r="N32" s="372"/>
      <c r="O32" s="372"/>
      <c r="P32" s="372"/>
      <c r="Q32" s="372"/>
      <c r="R32" s="372"/>
      <c r="S32" s="372"/>
      <c r="U32" s="373" t="s">
        <v>191</v>
      </c>
      <c r="V32" s="373"/>
      <c r="W32" s="373"/>
      <c r="X32" s="373"/>
      <c r="Y32" s="373"/>
      <c r="Z32" s="373"/>
      <c r="AA32" s="373"/>
      <c r="AB32" s="373"/>
      <c r="AC32" s="373"/>
      <c r="AD32" s="373"/>
      <c r="AE32" s="373"/>
      <c r="AF32" s="373"/>
      <c r="AG32" s="373"/>
      <c r="AH32" s="373"/>
      <c r="AI32" s="373"/>
      <c r="AJ32" s="373"/>
      <c r="AK32" s="373"/>
      <c r="AM32" s="373" t="s">
        <v>192</v>
      </c>
      <c r="AN32" s="373"/>
      <c r="AO32" s="373"/>
      <c r="AP32" s="373"/>
      <c r="AQ32" s="373"/>
      <c r="AR32" s="373"/>
      <c r="AS32" s="373"/>
      <c r="AT32" s="373"/>
      <c r="AU32" s="373"/>
      <c r="AV32" s="373"/>
      <c r="AW32" s="373"/>
      <c r="AX32" s="373"/>
      <c r="AY32" s="373"/>
      <c r="AZ32" s="373"/>
      <c r="BA32" s="373"/>
      <c r="BB32" s="373"/>
      <c r="BC32" s="373"/>
      <c r="BE32" s="373" t="s">
        <v>193</v>
      </c>
      <c r="BF32" s="373"/>
      <c r="BG32" s="373"/>
      <c r="BH32" s="373"/>
      <c r="BI32" s="373"/>
      <c r="BJ32" s="373"/>
      <c r="BK32" s="373"/>
      <c r="BL32" s="373"/>
      <c r="BM32" s="373"/>
      <c r="BN32" s="373"/>
      <c r="BO32" s="373"/>
      <c r="BP32" s="373"/>
      <c r="BQ32" s="373"/>
      <c r="BR32" s="373"/>
      <c r="BS32" s="373"/>
      <c r="BT32" s="373"/>
      <c r="BU32" s="373"/>
      <c r="BW32" s="373" t="s">
        <v>194</v>
      </c>
      <c r="BX32" s="373"/>
      <c r="BY32" s="373"/>
      <c r="BZ32" s="373"/>
      <c r="CA32" s="373"/>
      <c r="CB32" s="373"/>
      <c r="CC32" s="373"/>
      <c r="CD32" s="373"/>
      <c r="CE32" s="373"/>
      <c r="CF32" s="373"/>
      <c r="CG32" s="373"/>
      <c r="CH32" s="373"/>
      <c r="CI32" s="373"/>
      <c r="CJ32" s="373"/>
      <c r="CK32" s="373"/>
      <c r="CL32" s="373"/>
      <c r="CM32" s="373"/>
      <c r="CO32" s="373" t="s">
        <v>195</v>
      </c>
      <c r="CP32" s="373"/>
      <c r="CQ32" s="373"/>
      <c r="CR32" s="373"/>
      <c r="CS32" s="373"/>
      <c r="CT32" s="373"/>
      <c r="CU32" s="373"/>
      <c r="CV32" s="373"/>
      <c r="CW32" s="373"/>
      <c r="CX32" s="373"/>
      <c r="CY32" s="373"/>
      <c r="CZ32" s="373"/>
      <c r="DA32" s="373"/>
      <c r="DB32" s="373"/>
      <c r="DC32" s="373"/>
      <c r="DD32" s="373"/>
      <c r="DE32" s="373"/>
      <c r="DI32" s="204"/>
    </row>
    <row r="33" spans="1:113" ht="13.5" customHeight="1" x14ac:dyDescent="0.15">
      <c r="A33" s="181"/>
      <c r="B33" s="205"/>
      <c r="C33" s="371" t="s">
        <v>196</v>
      </c>
      <c r="D33" s="371"/>
      <c r="E33" s="370" t="s">
        <v>197</v>
      </c>
      <c r="F33" s="370"/>
      <c r="G33" s="370"/>
      <c r="H33" s="370"/>
      <c r="I33" s="370"/>
      <c r="J33" s="370"/>
      <c r="K33" s="370"/>
      <c r="L33" s="370"/>
      <c r="M33" s="370"/>
      <c r="N33" s="370"/>
      <c r="O33" s="370"/>
      <c r="P33" s="370"/>
      <c r="Q33" s="370"/>
      <c r="R33" s="370"/>
      <c r="S33" s="370"/>
      <c r="T33" s="206"/>
      <c r="U33" s="371" t="s">
        <v>198</v>
      </c>
      <c r="V33" s="371"/>
      <c r="W33" s="370" t="s">
        <v>199</v>
      </c>
      <c r="X33" s="370"/>
      <c r="Y33" s="370"/>
      <c r="Z33" s="370"/>
      <c r="AA33" s="370"/>
      <c r="AB33" s="370"/>
      <c r="AC33" s="370"/>
      <c r="AD33" s="370"/>
      <c r="AE33" s="370"/>
      <c r="AF33" s="370"/>
      <c r="AG33" s="370"/>
      <c r="AH33" s="370"/>
      <c r="AI33" s="370"/>
      <c r="AJ33" s="370"/>
      <c r="AK33" s="370"/>
      <c r="AL33" s="206"/>
      <c r="AM33" s="371" t="s">
        <v>200</v>
      </c>
      <c r="AN33" s="371"/>
      <c r="AO33" s="370" t="s">
        <v>199</v>
      </c>
      <c r="AP33" s="370"/>
      <c r="AQ33" s="370"/>
      <c r="AR33" s="370"/>
      <c r="AS33" s="370"/>
      <c r="AT33" s="370"/>
      <c r="AU33" s="370"/>
      <c r="AV33" s="370"/>
      <c r="AW33" s="370"/>
      <c r="AX33" s="370"/>
      <c r="AY33" s="370"/>
      <c r="AZ33" s="370"/>
      <c r="BA33" s="370"/>
      <c r="BB33" s="370"/>
      <c r="BC33" s="370"/>
      <c r="BD33" s="207"/>
      <c r="BE33" s="370" t="s">
        <v>201</v>
      </c>
      <c r="BF33" s="370"/>
      <c r="BG33" s="370" t="s">
        <v>202</v>
      </c>
      <c r="BH33" s="370"/>
      <c r="BI33" s="370"/>
      <c r="BJ33" s="370"/>
      <c r="BK33" s="370"/>
      <c r="BL33" s="370"/>
      <c r="BM33" s="370"/>
      <c r="BN33" s="370"/>
      <c r="BO33" s="370"/>
      <c r="BP33" s="370"/>
      <c r="BQ33" s="370"/>
      <c r="BR33" s="370"/>
      <c r="BS33" s="370"/>
      <c r="BT33" s="370"/>
      <c r="BU33" s="370"/>
      <c r="BV33" s="207"/>
      <c r="BW33" s="371" t="s">
        <v>201</v>
      </c>
      <c r="BX33" s="371"/>
      <c r="BY33" s="370" t="s">
        <v>203</v>
      </c>
      <c r="BZ33" s="370"/>
      <c r="CA33" s="370"/>
      <c r="CB33" s="370"/>
      <c r="CC33" s="370"/>
      <c r="CD33" s="370"/>
      <c r="CE33" s="370"/>
      <c r="CF33" s="370"/>
      <c r="CG33" s="370"/>
      <c r="CH33" s="370"/>
      <c r="CI33" s="370"/>
      <c r="CJ33" s="370"/>
      <c r="CK33" s="370"/>
      <c r="CL33" s="370"/>
      <c r="CM33" s="370"/>
      <c r="CN33" s="206"/>
      <c r="CO33" s="371" t="s">
        <v>200</v>
      </c>
      <c r="CP33" s="371"/>
      <c r="CQ33" s="370" t="s">
        <v>204</v>
      </c>
      <c r="CR33" s="370"/>
      <c r="CS33" s="370"/>
      <c r="CT33" s="370"/>
      <c r="CU33" s="370"/>
      <c r="CV33" s="370"/>
      <c r="CW33" s="370"/>
      <c r="CX33" s="370"/>
      <c r="CY33" s="370"/>
      <c r="CZ33" s="370"/>
      <c r="DA33" s="370"/>
      <c r="DB33" s="370"/>
      <c r="DC33" s="370"/>
      <c r="DD33" s="370"/>
      <c r="DE33" s="370"/>
      <c r="DF33" s="206"/>
      <c r="DG33" s="369" t="s">
        <v>205</v>
      </c>
      <c r="DH33" s="369"/>
      <c r="DI33" s="208"/>
    </row>
    <row r="34" spans="1:113" ht="32.25" customHeight="1" x14ac:dyDescent="0.15">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3</v>
      </c>
      <c r="V34" s="367"/>
      <c r="W34" s="368" t="str">
        <f>IF('各会計、関係団体の財政状況及び健全化判断比率'!B28="","",'各会計、関係団体の財政状況及び健全化判断比率'!B28)</f>
        <v>国民健康保険特別会計</v>
      </c>
      <c r="X34" s="368"/>
      <c r="Y34" s="368"/>
      <c r="Z34" s="368"/>
      <c r="AA34" s="368"/>
      <c r="AB34" s="368"/>
      <c r="AC34" s="368"/>
      <c r="AD34" s="368"/>
      <c r="AE34" s="368"/>
      <c r="AF34" s="368"/>
      <c r="AG34" s="368"/>
      <c r="AH34" s="368"/>
      <c r="AI34" s="368"/>
      <c r="AJ34" s="368"/>
      <c r="AK34" s="368"/>
      <c r="AL34" s="181"/>
      <c r="AM34" s="367">
        <f>IF(AO34="","",MAX(C34:D43,U34:V43)+1)</f>
        <v>6</v>
      </c>
      <c r="AN34" s="367"/>
      <c r="AO34" s="368" t="str">
        <f>IF('各会計、関係団体の財政状況及び健全化判断比率'!B31="","",'各会計、関係団体の財政状況及び健全化判断比率'!B31)</f>
        <v>下水道事業会計</v>
      </c>
      <c r="AP34" s="368"/>
      <c r="AQ34" s="368"/>
      <c r="AR34" s="368"/>
      <c r="AS34" s="368"/>
      <c r="AT34" s="368"/>
      <c r="AU34" s="368"/>
      <c r="AV34" s="368"/>
      <c r="AW34" s="368"/>
      <c r="AX34" s="368"/>
      <c r="AY34" s="368"/>
      <c r="AZ34" s="368"/>
      <c r="BA34" s="368"/>
      <c r="BB34" s="368"/>
      <c r="BC34" s="368"/>
      <c r="BD34" s="181"/>
      <c r="BE34" s="367" t="str">
        <f>IF(BG34="","",MAX(C34:D43,U34:V43,AM34:AN43)+1)</f>
        <v/>
      </c>
      <c r="BF34" s="367"/>
      <c r="BG34" s="368"/>
      <c r="BH34" s="368"/>
      <c r="BI34" s="368"/>
      <c r="BJ34" s="368"/>
      <c r="BK34" s="368"/>
      <c r="BL34" s="368"/>
      <c r="BM34" s="368"/>
      <c r="BN34" s="368"/>
      <c r="BO34" s="368"/>
      <c r="BP34" s="368"/>
      <c r="BQ34" s="368"/>
      <c r="BR34" s="368"/>
      <c r="BS34" s="368"/>
      <c r="BT34" s="368"/>
      <c r="BU34" s="368"/>
      <c r="BV34" s="181"/>
      <c r="BW34" s="367">
        <f>IF(BY34="","",MAX(C34:D43,U34:V43,AM34:AN43,BE34:BF43)+1)</f>
        <v>10</v>
      </c>
      <c r="BX34" s="367"/>
      <c r="BY34" s="368" t="str">
        <f>IF('各会計、関係団体の財政状況及び健全化判断比率'!B68="","",'各会計、関係団体の財政状況及び健全化判断比率'!B68)</f>
        <v>淡路広域行政事務組合（一般会計）</v>
      </c>
      <c r="BZ34" s="368"/>
      <c r="CA34" s="368"/>
      <c r="CB34" s="368"/>
      <c r="CC34" s="368"/>
      <c r="CD34" s="368"/>
      <c r="CE34" s="368"/>
      <c r="CF34" s="368"/>
      <c r="CG34" s="368"/>
      <c r="CH34" s="368"/>
      <c r="CI34" s="368"/>
      <c r="CJ34" s="368"/>
      <c r="CK34" s="368"/>
      <c r="CL34" s="368"/>
      <c r="CM34" s="368"/>
      <c r="CN34" s="181"/>
      <c r="CO34" s="367">
        <f>IF(CQ34="","",MAX(C34:D43,U34:V43,AM34:AN43,BE34:BF43,BW34:BX43)+1)</f>
        <v>20</v>
      </c>
      <c r="CP34" s="367"/>
      <c r="CQ34" s="368" t="str">
        <f>IF('各会計、関係団体の財政状況及び健全化判断比率'!BS7="","",'各会計、関係団体の財政状況及び健全化判断比率'!BS7)</f>
        <v>株式会社淡路島第一次産業振興公社</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x14ac:dyDescent="0.15">
      <c r="A35" s="181"/>
      <c r="B35" s="205"/>
      <c r="C35" s="367">
        <f>IF(E35="","",C34+1)</f>
        <v>2</v>
      </c>
      <c r="D35" s="367"/>
      <c r="E35" s="368" t="str">
        <f>IF('各会計、関係団体の財政状況及び健全化判断比率'!B8="","",'各会計、関係団体の財政状況及び健全化判断比率'!B8)</f>
        <v>CATV事業特別会計</v>
      </c>
      <c r="F35" s="368"/>
      <c r="G35" s="368"/>
      <c r="H35" s="368"/>
      <c r="I35" s="368"/>
      <c r="J35" s="368"/>
      <c r="K35" s="368"/>
      <c r="L35" s="368"/>
      <c r="M35" s="368"/>
      <c r="N35" s="368"/>
      <c r="O35" s="368"/>
      <c r="P35" s="368"/>
      <c r="Q35" s="368"/>
      <c r="R35" s="368"/>
      <c r="S35" s="368"/>
      <c r="T35" s="181"/>
      <c r="U35" s="367">
        <f>IF(W35="","",U34+1)</f>
        <v>4</v>
      </c>
      <c r="V35" s="367"/>
      <c r="W35" s="368" t="str">
        <f>IF('各会計、関係団体の財政状況及び健全化判断比率'!B29="","",'各会計、関係団体の財政状況及び健全化判断比率'!B29)</f>
        <v>介護保険特別会計</v>
      </c>
      <c r="X35" s="368"/>
      <c r="Y35" s="368"/>
      <c r="Z35" s="368"/>
      <c r="AA35" s="368"/>
      <c r="AB35" s="368"/>
      <c r="AC35" s="368"/>
      <c r="AD35" s="368"/>
      <c r="AE35" s="368"/>
      <c r="AF35" s="368"/>
      <c r="AG35" s="368"/>
      <c r="AH35" s="368"/>
      <c r="AI35" s="368"/>
      <c r="AJ35" s="368"/>
      <c r="AK35" s="368"/>
      <c r="AL35" s="181"/>
      <c r="AM35" s="367">
        <f t="shared" ref="AM35:AM43" si="0">IF(AO35="","",AM34+1)</f>
        <v>7</v>
      </c>
      <c r="AN35" s="367"/>
      <c r="AO35" s="368" t="str">
        <f>IF('各会計、関係団体の財政状況及び健全化判断比率'!B32="","",'各会計、関係団体の財政状況及び健全化判断比率'!B32)</f>
        <v>介護サービス事業会計</v>
      </c>
      <c r="AP35" s="368"/>
      <c r="AQ35" s="368"/>
      <c r="AR35" s="368"/>
      <c r="AS35" s="368"/>
      <c r="AT35" s="368"/>
      <c r="AU35" s="368"/>
      <c r="AV35" s="368"/>
      <c r="AW35" s="368"/>
      <c r="AX35" s="368"/>
      <c r="AY35" s="368"/>
      <c r="AZ35" s="368"/>
      <c r="BA35" s="368"/>
      <c r="BB35" s="368"/>
      <c r="BC35" s="368"/>
      <c r="BD35" s="181"/>
      <c r="BE35" s="367" t="str">
        <f t="shared" ref="BE35:BE43" si="1">IF(BG35="","",BE34+1)</f>
        <v/>
      </c>
      <c r="BF35" s="367"/>
      <c r="BG35" s="368"/>
      <c r="BH35" s="368"/>
      <c r="BI35" s="368"/>
      <c r="BJ35" s="368"/>
      <c r="BK35" s="368"/>
      <c r="BL35" s="368"/>
      <c r="BM35" s="368"/>
      <c r="BN35" s="368"/>
      <c r="BO35" s="368"/>
      <c r="BP35" s="368"/>
      <c r="BQ35" s="368"/>
      <c r="BR35" s="368"/>
      <c r="BS35" s="368"/>
      <c r="BT35" s="368"/>
      <c r="BU35" s="368"/>
      <c r="BV35" s="181"/>
      <c r="BW35" s="367">
        <f t="shared" ref="BW35:BW43" si="2">IF(BY35="","",BW34+1)</f>
        <v>11</v>
      </c>
      <c r="BX35" s="367"/>
      <c r="BY35" s="368" t="str">
        <f>IF('各会計、関係団体の財政状況及び健全化判断比率'!B69="","",'各会計、関係団体の財政状況及び健全化判断比率'!B69)</f>
        <v>淡路広域行政事務組合（淡路ふるさと市町村圏事業特別会計）</v>
      </c>
      <c r="BZ35" s="368"/>
      <c r="CA35" s="368"/>
      <c r="CB35" s="368"/>
      <c r="CC35" s="368"/>
      <c r="CD35" s="368"/>
      <c r="CE35" s="368"/>
      <c r="CF35" s="368"/>
      <c r="CG35" s="368"/>
      <c r="CH35" s="368"/>
      <c r="CI35" s="368"/>
      <c r="CJ35" s="368"/>
      <c r="CK35" s="368"/>
      <c r="CL35" s="368"/>
      <c r="CM35" s="368"/>
      <c r="CN35" s="181"/>
      <c r="CO35" s="367">
        <f t="shared" ref="CO35:CO43" si="3">IF(CQ35="","",CO34+1)</f>
        <v>21</v>
      </c>
      <c r="CP35" s="367"/>
      <c r="CQ35" s="368" t="str">
        <f>IF('各会計、関係団体の財政状況及び健全化判断比率'!BS8="","",'各会計、関係団体の財政状況及び健全化判断比率'!BS8)</f>
        <v>株式会社淡路島テレビジョン</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x14ac:dyDescent="0.15">
      <c r="A36" s="181"/>
      <c r="B36" s="205"/>
      <c r="C36" s="367" t="str">
        <f>IF(E36="","",C35+1)</f>
        <v/>
      </c>
      <c r="D36" s="367"/>
      <c r="E36" s="368" t="str">
        <f>IF('各会計、関係団体の財政状況及び健全化判断比率'!B9="","",'各会計、関係団体の財政状況及び健全化判断比率'!B9)</f>
        <v/>
      </c>
      <c r="F36" s="368"/>
      <c r="G36" s="368"/>
      <c r="H36" s="368"/>
      <c r="I36" s="368"/>
      <c r="J36" s="368"/>
      <c r="K36" s="368"/>
      <c r="L36" s="368"/>
      <c r="M36" s="368"/>
      <c r="N36" s="368"/>
      <c r="O36" s="368"/>
      <c r="P36" s="368"/>
      <c r="Q36" s="368"/>
      <c r="R36" s="368"/>
      <c r="S36" s="368"/>
      <c r="T36" s="181"/>
      <c r="U36" s="367">
        <f t="shared" ref="U36:U43" si="4">IF(W36="","",U35+1)</f>
        <v>5</v>
      </c>
      <c r="V36" s="367"/>
      <c r="W36" s="368" t="str">
        <f>IF('各会計、関係団体の財政状況及び健全化判断比率'!B30="","",'各会計、関係団体の財政状況及び健全化判断比率'!B30)</f>
        <v>後期高齢者医療特別会計</v>
      </c>
      <c r="X36" s="368"/>
      <c r="Y36" s="368"/>
      <c r="Z36" s="368"/>
      <c r="AA36" s="368"/>
      <c r="AB36" s="368"/>
      <c r="AC36" s="368"/>
      <c r="AD36" s="368"/>
      <c r="AE36" s="368"/>
      <c r="AF36" s="368"/>
      <c r="AG36" s="368"/>
      <c r="AH36" s="368"/>
      <c r="AI36" s="368"/>
      <c r="AJ36" s="368"/>
      <c r="AK36" s="368"/>
      <c r="AL36" s="181"/>
      <c r="AM36" s="367">
        <f t="shared" si="0"/>
        <v>8</v>
      </c>
      <c r="AN36" s="367"/>
      <c r="AO36" s="368" t="str">
        <f>IF('各会計、関係団体の財政状況及び健全化判断比率'!B33="","",'各会計、関係団体の財政状況及び健全化判断比率'!B33)</f>
        <v>駐車場事業会計</v>
      </c>
      <c r="AP36" s="368"/>
      <c r="AQ36" s="368"/>
      <c r="AR36" s="368"/>
      <c r="AS36" s="368"/>
      <c r="AT36" s="368"/>
      <c r="AU36" s="368"/>
      <c r="AV36" s="368"/>
      <c r="AW36" s="368"/>
      <c r="AX36" s="368"/>
      <c r="AY36" s="368"/>
      <c r="AZ36" s="368"/>
      <c r="BA36" s="368"/>
      <c r="BB36" s="368"/>
      <c r="BC36" s="368"/>
      <c r="BD36" s="181"/>
      <c r="BE36" s="367" t="str">
        <f t="shared" si="1"/>
        <v/>
      </c>
      <c r="BF36" s="367"/>
      <c r="BG36" s="368"/>
      <c r="BH36" s="368"/>
      <c r="BI36" s="368"/>
      <c r="BJ36" s="368"/>
      <c r="BK36" s="368"/>
      <c r="BL36" s="368"/>
      <c r="BM36" s="368"/>
      <c r="BN36" s="368"/>
      <c r="BO36" s="368"/>
      <c r="BP36" s="368"/>
      <c r="BQ36" s="368"/>
      <c r="BR36" s="368"/>
      <c r="BS36" s="368"/>
      <c r="BT36" s="368"/>
      <c r="BU36" s="368"/>
      <c r="BV36" s="181"/>
      <c r="BW36" s="367">
        <f t="shared" si="2"/>
        <v>12</v>
      </c>
      <c r="BX36" s="367"/>
      <c r="BY36" s="368" t="str">
        <f>IF('各会計、関係団体の財政状況及び健全化判断比率'!B70="","",'各会計、関係団体の財政状況及び健全化判断比率'!B70)</f>
        <v>淡路広域行政事務組合（淡路食肉センター事業特別会計）</v>
      </c>
      <c r="BZ36" s="368"/>
      <c r="CA36" s="368"/>
      <c r="CB36" s="368"/>
      <c r="CC36" s="368"/>
      <c r="CD36" s="368"/>
      <c r="CE36" s="368"/>
      <c r="CF36" s="368"/>
      <c r="CG36" s="368"/>
      <c r="CH36" s="368"/>
      <c r="CI36" s="368"/>
      <c r="CJ36" s="368"/>
      <c r="CK36" s="368"/>
      <c r="CL36" s="368"/>
      <c r="CM36" s="368"/>
      <c r="CN36" s="181"/>
      <c r="CO36" s="367">
        <f t="shared" si="3"/>
        <v>22</v>
      </c>
      <c r="CP36" s="367"/>
      <c r="CQ36" s="368" t="str">
        <f>IF('各会計、関係団体の財政状況及び健全化判断比率'!BS9="","",'各会計、関係団体の財政状況及び健全化判断比率'!BS9)</f>
        <v>株式会社淡路開発事業団</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15">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t="str">
        <f t="shared" si="4"/>
        <v/>
      </c>
      <c r="V37" s="367"/>
      <c r="W37" s="368"/>
      <c r="X37" s="368"/>
      <c r="Y37" s="368"/>
      <c r="Z37" s="368"/>
      <c r="AA37" s="368"/>
      <c r="AB37" s="368"/>
      <c r="AC37" s="368"/>
      <c r="AD37" s="368"/>
      <c r="AE37" s="368"/>
      <c r="AF37" s="368"/>
      <c r="AG37" s="368"/>
      <c r="AH37" s="368"/>
      <c r="AI37" s="368"/>
      <c r="AJ37" s="368"/>
      <c r="AK37" s="368"/>
      <c r="AL37" s="181"/>
      <c r="AM37" s="367">
        <f t="shared" si="0"/>
        <v>9</v>
      </c>
      <c r="AN37" s="367"/>
      <c r="AO37" s="368" t="str">
        <f>IF('各会計、関係団体の財政状況及び健全化判断比率'!B34="","",'各会計、関係団体の財政状況及び健全化判断比率'!B34)</f>
        <v>土地取得造成事業会計</v>
      </c>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f t="shared" si="2"/>
        <v>13</v>
      </c>
      <c r="BX37" s="367"/>
      <c r="BY37" s="368" t="str">
        <f>IF('各会計、関係団体の財政状況及び健全化判断比率'!B71="","",'各会計、関係団体の財政状況及び健全化判断比率'!B71)</f>
        <v>淡路広域行政事務組合（淡路公平委員会特別会計）</v>
      </c>
      <c r="BZ37" s="368"/>
      <c r="CA37" s="368"/>
      <c r="CB37" s="368"/>
      <c r="CC37" s="368"/>
      <c r="CD37" s="368"/>
      <c r="CE37" s="368"/>
      <c r="CF37" s="368"/>
      <c r="CG37" s="368"/>
      <c r="CH37" s="368"/>
      <c r="CI37" s="368"/>
      <c r="CJ37" s="368"/>
      <c r="CK37" s="368"/>
      <c r="CL37" s="368"/>
      <c r="CM37" s="368"/>
      <c r="CN37" s="181"/>
      <c r="CO37" s="367">
        <f t="shared" si="3"/>
        <v>23</v>
      </c>
      <c r="CP37" s="367"/>
      <c r="CQ37" s="368" t="str">
        <f>IF('各会計、関係団体の財政状況及び健全化判断比率'!BS10="","",'各会計、関係団体の財政状況及び健全化判断比率'!BS10)</f>
        <v>一般財団法人五色ふるさと振興公社</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15">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f t="shared" si="2"/>
        <v>14</v>
      </c>
      <c r="BX38" s="367"/>
      <c r="BY38" s="368" t="str">
        <f>IF('各会計、関係団体の財政状況及び健全化判断比率'!B72="","",'各会計、関係団体の財政状況及び健全化判断比率'!B72)</f>
        <v>淡路広域消防事務組合</v>
      </c>
      <c r="BZ38" s="368"/>
      <c r="CA38" s="368"/>
      <c r="CB38" s="368"/>
      <c r="CC38" s="368"/>
      <c r="CD38" s="368"/>
      <c r="CE38" s="368"/>
      <c r="CF38" s="368"/>
      <c r="CG38" s="368"/>
      <c r="CH38" s="368"/>
      <c r="CI38" s="368"/>
      <c r="CJ38" s="368"/>
      <c r="CK38" s="368"/>
      <c r="CL38" s="368"/>
      <c r="CM38" s="368"/>
      <c r="CN38" s="181"/>
      <c r="CO38" s="367">
        <f t="shared" si="3"/>
        <v>24</v>
      </c>
      <c r="CP38" s="367"/>
      <c r="CQ38" s="368" t="str">
        <f>IF('各会計、関係団体の財政状況及び健全化判断比率'!BS11="","",'各会計、関係団体の財政状況及び健全化判断比率'!BS11)</f>
        <v>株式会社クリーンエネルギー五色</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15">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f t="shared" si="2"/>
        <v>15</v>
      </c>
      <c r="BX39" s="367"/>
      <c r="BY39" s="368" t="str">
        <f>IF('各会計、関係団体の財政状況及び健全化判断比率'!B73="","",'各会計、関係団体の財政状況及び健全化判断比率'!B73)</f>
        <v>洲本市・南あわじ市衛生事務組合</v>
      </c>
      <c r="BZ39" s="368"/>
      <c r="CA39" s="368"/>
      <c r="CB39" s="368"/>
      <c r="CC39" s="368"/>
      <c r="CD39" s="368"/>
      <c r="CE39" s="368"/>
      <c r="CF39" s="368"/>
      <c r="CG39" s="368"/>
      <c r="CH39" s="368"/>
      <c r="CI39" s="368"/>
      <c r="CJ39" s="368"/>
      <c r="CK39" s="368"/>
      <c r="CL39" s="368"/>
      <c r="CM39" s="368"/>
      <c r="CN39" s="181"/>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15">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f t="shared" si="2"/>
        <v>16</v>
      </c>
      <c r="BX40" s="367"/>
      <c r="BY40" s="368" t="str">
        <f>IF('各会計、関係団体の財政状況及び健全化判断比率'!B74="","",'各会計、関係団体の財政状況及び健全化判断比率'!B74)</f>
        <v>南あわじ市・洲本市小中学校組合</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15">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f t="shared" si="2"/>
        <v>17</v>
      </c>
      <c r="BX41" s="367"/>
      <c r="BY41" s="368" t="str">
        <f>IF('各会計、関係団体の財政状況及び健全化判断比率'!B75="","",'各会計、関係団体の財政状況及び健全化判断比率'!B75)</f>
        <v>淡路広域水道企業団</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15">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f t="shared" si="2"/>
        <v>18</v>
      </c>
      <c r="BX42" s="367"/>
      <c r="BY42" s="368" t="str">
        <f>IF('各会計、関係団体の財政状況及び健全化判断比率'!B76="","",'各会計、関係団体の財政状況及び健全化判断比率'!B76)</f>
        <v>洲本市・南あわじ市山林事務組合</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15">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f t="shared" si="2"/>
        <v>19</v>
      </c>
      <c r="BX43" s="367"/>
      <c r="BY43" s="368" t="str">
        <f>IF('各会計、関係団体の財政状況及び健全化判断比率'!B77="","",'各会計、関係団体の財政状況及び健全化判断比率'!B77)</f>
        <v>兵庫県後期高齢者医療広域連合（一般会計）</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206</v>
      </c>
      <c r="E46" s="364" t="s">
        <v>207</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15">
      <c r="E47" s="364" t="s">
        <v>208</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15">
      <c r="E48" s="364" t="s">
        <v>209</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15">
      <c r="E49" s="366" t="s">
        <v>210</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15">
      <c r="E50" s="364" t="s">
        <v>211</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15">
      <c r="E51" s="364" t="s">
        <v>212</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15">
      <c r="E52" s="364" t="s">
        <v>213</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15">
      <c r="E53" s="364" t="s">
        <v>214</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15"/>
    <row r="55" spans="5:113" x14ac:dyDescent="0.15"/>
    <row r="56" spans="5:113" x14ac:dyDescent="0.15"/>
  </sheetData>
  <sheetProtection algorithmName="SHA-512" hashValue="yqp8MsJrq7mwhpgvOA9O5o/ptTEJyZpQYqOU0zZotYcjrQNI7rW2n/t9W8e4DhOCdRfATpoQtljca42EbEaZIw==" saltValue="zCE1C2oBJd/LpeGrLB2PLg=="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6:K8"/>
    <mergeCell ref="L6:V8"/>
    <mergeCell ref="W6:AB8"/>
    <mergeCell ref="AC6:AL8"/>
    <mergeCell ref="AM6:AT6"/>
    <mergeCell ref="AU6:AX6"/>
    <mergeCell ref="AY6:BM6"/>
    <mergeCell ref="BN6:BU6"/>
    <mergeCell ref="AM5:AT5"/>
    <mergeCell ref="AU5:AX5"/>
    <mergeCell ref="AY5:BM5"/>
    <mergeCell ref="BN5:BU5"/>
    <mergeCell ref="BV5:CC5"/>
    <mergeCell ref="CD5:CS5"/>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L16:Q16"/>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CE22:CS23"/>
    <mergeCell ref="CT22:DA23"/>
    <mergeCell ref="DB22:DI23"/>
    <mergeCell ref="AY23:BM23"/>
    <mergeCell ref="BN23:BU23"/>
    <mergeCell ref="BV23:CC23"/>
    <mergeCell ref="AH22:AL23"/>
    <mergeCell ref="AM22:AR23"/>
    <mergeCell ref="AS22:AX23"/>
    <mergeCell ref="AY22:BM22"/>
    <mergeCell ref="BN22:BU22"/>
    <mergeCell ref="BV22:CC22"/>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E24:K24"/>
    <mergeCell ref="L24:P24"/>
    <mergeCell ref="Q24:V24"/>
    <mergeCell ref="Z24:AG24"/>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CQ34:DE34"/>
    <mergeCell ref="DG34:DH34"/>
    <mergeCell ref="C35:D35"/>
    <mergeCell ref="E35:S35"/>
    <mergeCell ref="U35:V35"/>
    <mergeCell ref="W35:AK35"/>
    <mergeCell ref="AM35:AN35"/>
    <mergeCell ref="AO35:BC35"/>
    <mergeCell ref="DG35:DH35"/>
    <mergeCell ref="C36:D36"/>
    <mergeCell ref="E36:S36"/>
    <mergeCell ref="U36:V36"/>
    <mergeCell ref="W36:AK36"/>
    <mergeCell ref="AM36:AN36"/>
    <mergeCell ref="AO36:BC36"/>
    <mergeCell ref="BE36:BF36"/>
    <mergeCell ref="BG36:BU36"/>
    <mergeCell ref="BW36:BX36"/>
    <mergeCell ref="BE35:BF35"/>
    <mergeCell ref="BG35:BU35"/>
    <mergeCell ref="BW35:BX35"/>
    <mergeCell ref="BY35:CM35"/>
    <mergeCell ref="CO35:CP35"/>
    <mergeCell ref="CQ35:DE35"/>
    <mergeCell ref="BY36:CM36"/>
    <mergeCell ref="CO36:CP36"/>
    <mergeCell ref="CQ36:DE36"/>
    <mergeCell ref="DG36:DH36"/>
    <mergeCell ref="C37:D37"/>
    <mergeCell ref="E37:S37"/>
    <mergeCell ref="U37:V37"/>
    <mergeCell ref="W37:AK37"/>
    <mergeCell ref="AM37:AN37"/>
    <mergeCell ref="AO37:BC37"/>
    <mergeCell ref="DG37:DH37"/>
    <mergeCell ref="C38:D38"/>
    <mergeCell ref="E38:S38"/>
    <mergeCell ref="U38:V38"/>
    <mergeCell ref="W38:AK38"/>
    <mergeCell ref="AM38:AN38"/>
    <mergeCell ref="AO38:BC38"/>
    <mergeCell ref="BE38:BF38"/>
    <mergeCell ref="BG38:BU38"/>
    <mergeCell ref="BW38:BX38"/>
    <mergeCell ref="BE37:BF37"/>
    <mergeCell ref="BG37:BU37"/>
    <mergeCell ref="BW37:BX37"/>
    <mergeCell ref="BY37:CM37"/>
    <mergeCell ref="CO37:CP37"/>
    <mergeCell ref="CQ37:DE37"/>
    <mergeCell ref="BY38:CM38"/>
    <mergeCell ref="CO38:CP38"/>
    <mergeCell ref="CQ38:DE38"/>
    <mergeCell ref="DG38:DH38"/>
    <mergeCell ref="C39:D39"/>
    <mergeCell ref="E39:S39"/>
    <mergeCell ref="U39:V39"/>
    <mergeCell ref="W39:AK39"/>
    <mergeCell ref="AM39:AN39"/>
    <mergeCell ref="AO39:BC39"/>
    <mergeCell ref="DG39:DH39"/>
    <mergeCell ref="C40:D40"/>
    <mergeCell ref="E40:S40"/>
    <mergeCell ref="U40:V40"/>
    <mergeCell ref="W40:AK40"/>
    <mergeCell ref="AM40:AN40"/>
    <mergeCell ref="AO40:BC40"/>
    <mergeCell ref="BE40:BF40"/>
    <mergeCell ref="BG40:BU40"/>
    <mergeCell ref="BW40:BX40"/>
    <mergeCell ref="BE39:BF39"/>
    <mergeCell ref="BG39:BU39"/>
    <mergeCell ref="BW39:BX39"/>
    <mergeCell ref="BY39:CM39"/>
    <mergeCell ref="CO39:CP39"/>
    <mergeCell ref="CQ39:DE39"/>
    <mergeCell ref="BY40:CM40"/>
    <mergeCell ref="CO40:CP40"/>
    <mergeCell ref="CQ40:DE40"/>
    <mergeCell ref="DG40:DH40"/>
    <mergeCell ref="C41:D41"/>
    <mergeCell ref="E41:S41"/>
    <mergeCell ref="U41:V41"/>
    <mergeCell ref="W41:AK41"/>
    <mergeCell ref="AM41:AN41"/>
    <mergeCell ref="AO41:BC41"/>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BY42:CM42"/>
    <mergeCell ref="CO42:CP42"/>
    <mergeCell ref="CQ42:DE42"/>
    <mergeCell ref="DG42:DH42"/>
    <mergeCell ref="C43:D43"/>
    <mergeCell ref="E43:S43"/>
    <mergeCell ref="U43:V43"/>
    <mergeCell ref="W43:AK43"/>
    <mergeCell ref="AM43:AN43"/>
    <mergeCell ref="AO43:BC43"/>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22"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551</v>
      </c>
      <c r="G33" s="29" t="s">
        <v>552</v>
      </c>
      <c r="H33" s="29" t="s">
        <v>553</v>
      </c>
      <c r="I33" s="29" t="s">
        <v>554</v>
      </c>
      <c r="J33" s="30" t="s">
        <v>555</v>
      </c>
      <c r="K33" s="22"/>
      <c r="L33" s="22"/>
      <c r="M33" s="22"/>
      <c r="N33" s="22"/>
      <c r="O33" s="22"/>
      <c r="P33" s="22"/>
    </row>
    <row r="34" spans="1:16" ht="39" customHeight="1" x14ac:dyDescent="0.15">
      <c r="A34" s="22"/>
      <c r="B34" s="31"/>
      <c r="C34" s="1150" t="s">
        <v>559</v>
      </c>
      <c r="D34" s="1150"/>
      <c r="E34" s="1151"/>
      <c r="F34" s="32">
        <v>6.68</v>
      </c>
      <c r="G34" s="33">
        <v>6.28</v>
      </c>
      <c r="H34" s="33">
        <v>8.9700000000000006</v>
      </c>
      <c r="I34" s="33">
        <v>9.0500000000000007</v>
      </c>
      <c r="J34" s="34">
        <v>8.52</v>
      </c>
      <c r="K34" s="22"/>
      <c r="L34" s="22"/>
      <c r="M34" s="22"/>
      <c r="N34" s="22"/>
      <c r="O34" s="22"/>
      <c r="P34" s="22"/>
    </row>
    <row r="35" spans="1:16" ht="39" customHeight="1" x14ac:dyDescent="0.15">
      <c r="A35" s="22"/>
      <c r="B35" s="35"/>
      <c r="C35" s="1144" t="s">
        <v>560</v>
      </c>
      <c r="D35" s="1145"/>
      <c r="E35" s="1146"/>
      <c r="F35" s="36">
        <v>1.75</v>
      </c>
      <c r="G35" s="37">
        <v>2.12</v>
      </c>
      <c r="H35" s="37">
        <v>0.79</v>
      </c>
      <c r="I35" s="37">
        <v>4.43</v>
      </c>
      <c r="J35" s="38">
        <v>5.53</v>
      </c>
      <c r="K35" s="22"/>
      <c r="L35" s="22"/>
      <c r="M35" s="22"/>
      <c r="N35" s="22"/>
      <c r="O35" s="22"/>
      <c r="P35" s="22"/>
    </row>
    <row r="36" spans="1:16" ht="39" customHeight="1" x14ac:dyDescent="0.15">
      <c r="A36" s="22"/>
      <c r="B36" s="35"/>
      <c r="C36" s="1144" t="s">
        <v>561</v>
      </c>
      <c r="D36" s="1145"/>
      <c r="E36" s="1146"/>
      <c r="F36" s="36">
        <v>1.04</v>
      </c>
      <c r="G36" s="37">
        <v>0.32</v>
      </c>
      <c r="H36" s="37">
        <v>0.3</v>
      </c>
      <c r="I36" s="37">
        <v>1.0900000000000001</v>
      </c>
      <c r="J36" s="38">
        <v>1.28</v>
      </c>
      <c r="K36" s="22"/>
      <c r="L36" s="22"/>
      <c r="M36" s="22"/>
      <c r="N36" s="22"/>
      <c r="O36" s="22"/>
      <c r="P36" s="22"/>
    </row>
    <row r="37" spans="1:16" ht="39" customHeight="1" x14ac:dyDescent="0.15">
      <c r="A37" s="22"/>
      <c r="B37" s="35"/>
      <c r="C37" s="1144" t="s">
        <v>562</v>
      </c>
      <c r="D37" s="1145"/>
      <c r="E37" s="1146"/>
      <c r="F37" s="36">
        <v>0.92</v>
      </c>
      <c r="G37" s="37">
        <v>0.77</v>
      </c>
      <c r="H37" s="37">
        <v>0.36</v>
      </c>
      <c r="I37" s="37">
        <v>0.57999999999999996</v>
      </c>
      <c r="J37" s="38">
        <v>0.8</v>
      </c>
      <c r="K37" s="22"/>
      <c r="L37" s="22"/>
      <c r="M37" s="22"/>
      <c r="N37" s="22"/>
      <c r="O37" s="22"/>
      <c r="P37" s="22"/>
    </row>
    <row r="38" spans="1:16" ht="39" customHeight="1" x14ac:dyDescent="0.15">
      <c r="A38" s="22"/>
      <c r="B38" s="35"/>
      <c r="C38" s="1144" t="s">
        <v>563</v>
      </c>
      <c r="D38" s="1145"/>
      <c r="E38" s="1146"/>
      <c r="F38" s="36">
        <v>0.71</v>
      </c>
      <c r="G38" s="37">
        <v>0.68</v>
      </c>
      <c r="H38" s="37">
        <v>0.71</v>
      </c>
      <c r="I38" s="37">
        <v>0.61</v>
      </c>
      <c r="J38" s="38">
        <v>0.59</v>
      </c>
      <c r="K38" s="22"/>
      <c r="L38" s="22"/>
      <c r="M38" s="22"/>
      <c r="N38" s="22"/>
      <c r="O38" s="22"/>
      <c r="P38" s="22"/>
    </row>
    <row r="39" spans="1:16" ht="39" customHeight="1" x14ac:dyDescent="0.15">
      <c r="A39" s="22"/>
      <c r="B39" s="35"/>
      <c r="C39" s="1144" t="s">
        <v>564</v>
      </c>
      <c r="D39" s="1145"/>
      <c r="E39" s="1146"/>
      <c r="F39" s="36">
        <v>0.33</v>
      </c>
      <c r="G39" s="37">
        <v>0.5</v>
      </c>
      <c r="H39" s="37">
        <v>0.13</v>
      </c>
      <c r="I39" s="37">
        <v>0.71</v>
      </c>
      <c r="J39" s="38">
        <v>0.34</v>
      </c>
      <c r="K39" s="22"/>
      <c r="L39" s="22"/>
      <c r="M39" s="22"/>
      <c r="N39" s="22"/>
      <c r="O39" s="22"/>
      <c r="P39" s="22"/>
    </row>
    <row r="40" spans="1:16" ht="39" customHeight="1" x14ac:dyDescent="0.15">
      <c r="A40" s="22"/>
      <c r="B40" s="35"/>
      <c r="C40" s="1144" t="s">
        <v>565</v>
      </c>
      <c r="D40" s="1145"/>
      <c r="E40" s="1146"/>
      <c r="F40" s="36">
        <v>0.13</v>
      </c>
      <c r="G40" s="37">
        <v>0.13</v>
      </c>
      <c r="H40" s="37">
        <v>0.13</v>
      </c>
      <c r="I40" s="37">
        <v>0.14000000000000001</v>
      </c>
      <c r="J40" s="38">
        <v>0.32</v>
      </c>
      <c r="K40" s="22"/>
      <c r="L40" s="22"/>
      <c r="M40" s="22"/>
      <c r="N40" s="22"/>
      <c r="O40" s="22"/>
      <c r="P40" s="22"/>
    </row>
    <row r="41" spans="1:16" ht="39" customHeight="1" x14ac:dyDescent="0.15">
      <c r="A41" s="22"/>
      <c r="B41" s="35"/>
      <c r="C41" s="1144" t="s">
        <v>566</v>
      </c>
      <c r="D41" s="1145"/>
      <c r="E41" s="1146"/>
      <c r="F41" s="36">
        <v>0.17</v>
      </c>
      <c r="G41" s="37">
        <v>0.26</v>
      </c>
      <c r="H41" s="37">
        <v>0.22</v>
      </c>
      <c r="I41" s="37">
        <v>0.18</v>
      </c>
      <c r="J41" s="38">
        <v>0.19</v>
      </c>
      <c r="K41" s="22"/>
      <c r="L41" s="22"/>
      <c r="M41" s="22"/>
      <c r="N41" s="22"/>
      <c r="O41" s="22"/>
      <c r="P41" s="22"/>
    </row>
    <row r="42" spans="1:16" ht="39" customHeight="1" x14ac:dyDescent="0.15">
      <c r="A42" s="22"/>
      <c r="B42" s="39"/>
      <c r="C42" s="1144" t="s">
        <v>567</v>
      </c>
      <c r="D42" s="1145"/>
      <c r="E42" s="1146"/>
      <c r="F42" s="36" t="s">
        <v>510</v>
      </c>
      <c r="G42" s="37" t="s">
        <v>510</v>
      </c>
      <c r="H42" s="37" t="s">
        <v>510</v>
      </c>
      <c r="I42" s="37" t="s">
        <v>510</v>
      </c>
      <c r="J42" s="38" t="s">
        <v>510</v>
      </c>
      <c r="K42" s="22"/>
      <c r="L42" s="22"/>
      <c r="M42" s="22"/>
      <c r="N42" s="22"/>
      <c r="O42" s="22"/>
      <c r="P42" s="22"/>
    </row>
    <row r="43" spans="1:16" ht="39" customHeight="1" thickBot="1" x14ac:dyDescent="0.2">
      <c r="A43" s="22"/>
      <c r="B43" s="40"/>
      <c r="C43" s="1147" t="s">
        <v>568</v>
      </c>
      <c r="D43" s="1148"/>
      <c r="E43" s="1149"/>
      <c r="F43" s="41">
        <v>0</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UA8mGoD1HabQzrbe2kUXvYTFEddKfBmisJuTCsODieIdC39V+p7CKZc2w9L8rclADwj8sWPjigqXp3YStFZzfg==" saltValue="ZudQvGMcTi2Che6qm+9Hw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topLeftCell="A40" zoomScaleSheetLayoutView="55" workbookViewId="0">
      <selection activeCell="Q63" sqref="Q63"/>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551</v>
      </c>
      <c r="L44" s="56" t="s">
        <v>552</v>
      </c>
      <c r="M44" s="56" t="s">
        <v>553</v>
      </c>
      <c r="N44" s="56" t="s">
        <v>554</v>
      </c>
      <c r="O44" s="57" t="s">
        <v>555</v>
      </c>
      <c r="P44" s="48"/>
      <c r="Q44" s="48"/>
      <c r="R44" s="48"/>
      <c r="S44" s="48"/>
      <c r="T44" s="48"/>
      <c r="U44" s="48"/>
    </row>
    <row r="45" spans="1:21" ht="30.75" customHeight="1" x14ac:dyDescent="0.15">
      <c r="A45" s="48"/>
      <c r="B45" s="1175" t="s">
        <v>11</v>
      </c>
      <c r="C45" s="1176"/>
      <c r="D45" s="58"/>
      <c r="E45" s="1181" t="s">
        <v>12</v>
      </c>
      <c r="F45" s="1181"/>
      <c r="G45" s="1181"/>
      <c r="H45" s="1181"/>
      <c r="I45" s="1181"/>
      <c r="J45" s="1182"/>
      <c r="K45" s="59">
        <v>3734</v>
      </c>
      <c r="L45" s="60">
        <v>3673</v>
      </c>
      <c r="M45" s="60">
        <v>3477</v>
      </c>
      <c r="N45" s="60">
        <v>3603</v>
      </c>
      <c r="O45" s="61">
        <v>3363</v>
      </c>
      <c r="P45" s="48"/>
      <c r="Q45" s="48"/>
      <c r="R45" s="48"/>
      <c r="S45" s="48"/>
      <c r="T45" s="48"/>
      <c r="U45" s="48"/>
    </row>
    <row r="46" spans="1:21" ht="30.75" customHeight="1" x14ac:dyDescent="0.15">
      <c r="A46" s="48"/>
      <c r="B46" s="1177"/>
      <c r="C46" s="1178"/>
      <c r="D46" s="62"/>
      <c r="E46" s="1154" t="s">
        <v>13</v>
      </c>
      <c r="F46" s="1154"/>
      <c r="G46" s="1154"/>
      <c r="H46" s="1154"/>
      <c r="I46" s="1154"/>
      <c r="J46" s="1155"/>
      <c r="K46" s="63" t="s">
        <v>510</v>
      </c>
      <c r="L46" s="64" t="s">
        <v>510</v>
      </c>
      <c r="M46" s="64" t="s">
        <v>510</v>
      </c>
      <c r="N46" s="64" t="s">
        <v>510</v>
      </c>
      <c r="O46" s="65" t="s">
        <v>510</v>
      </c>
      <c r="P46" s="48"/>
      <c r="Q46" s="48"/>
      <c r="R46" s="48"/>
      <c r="S46" s="48"/>
      <c r="T46" s="48"/>
      <c r="U46" s="48"/>
    </row>
    <row r="47" spans="1:21" ht="30.75" customHeight="1" x14ac:dyDescent="0.15">
      <c r="A47" s="48"/>
      <c r="B47" s="1177"/>
      <c r="C47" s="1178"/>
      <c r="D47" s="62"/>
      <c r="E47" s="1154" t="s">
        <v>14</v>
      </c>
      <c r="F47" s="1154"/>
      <c r="G47" s="1154"/>
      <c r="H47" s="1154"/>
      <c r="I47" s="1154"/>
      <c r="J47" s="1155"/>
      <c r="K47" s="63" t="s">
        <v>510</v>
      </c>
      <c r="L47" s="64" t="s">
        <v>510</v>
      </c>
      <c r="M47" s="64" t="s">
        <v>510</v>
      </c>
      <c r="N47" s="64" t="s">
        <v>510</v>
      </c>
      <c r="O47" s="65" t="s">
        <v>510</v>
      </c>
      <c r="P47" s="48"/>
      <c r="Q47" s="48"/>
      <c r="R47" s="48"/>
      <c r="S47" s="48"/>
      <c r="T47" s="48"/>
      <c r="U47" s="48"/>
    </row>
    <row r="48" spans="1:21" ht="30.75" customHeight="1" x14ac:dyDescent="0.15">
      <c r="A48" s="48"/>
      <c r="B48" s="1177"/>
      <c r="C48" s="1178"/>
      <c r="D48" s="62"/>
      <c r="E48" s="1154" t="s">
        <v>15</v>
      </c>
      <c r="F48" s="1154"/>
      <c r="G48" s="1154"/>
      <c r="H48" s="1154"/>
      <c r="I48" s="1154"/>
      <c r="J48" s="1155"/>
      <c r="K48" s="63">
        <v>613</v>
      </c>
      <c r="L48" s="64">
        <v>611</v>
      </c>
      <c r="M48" s="64">
        <v>569</v>
      </c>
      <c r="N48" s="64">
        <v>545</v>
      </c>
      <c r="O48" s="65">
        <v>537</v>
      </c>
      <c r="P48" s="48"/>
      <c r="Q48" s="48"/>
      <c r="R48" s="48"/>
      <c r="S48" s="48"/>
      <c r="T48" s="48"/>
      <c r="U48" s="48"/>
    </row>
    <row r="49" spans="1:21" ht="30.75" customHeight="1" x14ac:dyDescent="0.15">
      <c r="A49" s="48"/>
      <c r="B49" s="1177"/>
      <c r="C49" s="1178"/>
      <c r="D49" s="62"/>
      <c r="E49" s="1154" t="s">
        <v>16</v>
      </c>
      <c r="F49" s="1154"/>
      <c r="G49" s="1154"/>
      <c r="H49" s="1154"/>
      <c r="I49" s="1154"/>
      <c r="J49" s="1155"/>
      <c r="K49" s="63">
        <v>262</v>
      </c>
      <c r="L49" s="64">
        <v>223</v>
      </c>
      <c r="M49" s="64">
        <v>266</v>
      </c>
      <c r="N49" s="64">
        <v>196</v>
      </c>
      <c r="O49" s="65">
        <v>178</v>
      </c>
      <c r="P49" s="48"/>
      <c r="Q49" s="48"/>
      <c r="R49" s="48"/>
      <c r="S49" s="48"/>
      <c r="T49" s="48"/>
      <c r="U49" s="48"/>
    </row>
    <row r="50" spans="1:21" ht="30.75" customHeight="1" x14ac:dyDescent="0.15">
      <c r="A50" s="48"/>
      <c r="B50" s="1177"/>
      <c r="C50" s="1178"/>
      <c r="D50" s="62"/>
      <c r="E50" s="1154" t="s">
        <v>17</v>
      </c>
      <c r="F50" s="1154"/>
      <c r="G50" s="1154"/>
      <c r="H50" s="1154"/>
      <c r="I50" s="1154"/>
      <c r="J50" s="1155"/>
      <c r="K50" s="63">
        <v>12</v>
      </c>
      <c r="L50" s="64">
        <v>12</v>
      </c>
      <c r="M50" s="64">
        <v>12</v>
      </c>
      <c r="N50" s="64">
        <v>12</v>
      </c>
      <c r="O50" s="65">
        <v>12</v>
      </c>
      <c r="P50" s="48"/>
      <c r="Q50" s="48"/>
      <c r="R50" s="48"/>
      <c r="S50" s="48"/>
      <c r="T50" s="48"/>
      <c r="U50" s="48"/>
    </row>
    <row r="51" spans="1:21" ht="30.75" customHeight="1" x14ac:dyDescent="0.15">
      <c r="A51" s="48"/>
      <c r="B51" s="1179"/>
      <c r="C51" s="1180"/>
      <c r="D51" s="66"/>
      <c r="E51" s="1154" t="s">
        <v>18</v>
      </c>
      <c r="F51" s="1154"/>
      <c r="G51" s="1154"/>
      <c r="H51" s="1154"/>
      <c r="I51" s="1154"/>
      <c r="J51" s="1155"/>
      <c r="K51" s="63">
        <v>0</v>
      </c>
      <c r="L51" s="64">
        <v>0</v>
      </c>
      <c r="M51" s="64">
        <v>0</v>
      </c>
      <c r="N51" s="64">
        <v>0</v>
      </c>
      <c r="O51" s="65">
        <v>1</v>
      </c>
      <c r="P51" s="48"/>
      <c r="Q51" s="48"/>
      <c r="R51" s="48"/>
      <c r="S51" s="48"/>
      <c r="T51" s="48"/>
      <c r="U51" s="48"/>
    </row>
    <row r="52" spans="1:21" ht="30.75" customHeight="1" x14ac:dyDescent="0.15">
      <c r="A52" s="48"/>
      <c r="B52" s="1152" t="s">
        <v>19</v>
      </c>
      <c r="C52" s="1153"/>
      <c r="D52" s="66"/>
      <c r="E52" s="1154" t="s">
        <v>20</v>
      </c>
      <c r="F52" s="1154"/>
      <c r="G52" s="1154"/>
      <c r="H52" s="1154"/>
      <c r="I52" s="1154"/>
      <c r="J52" s="1155"/>
      <c r="K52" s="63">
        <v>3151</v>
      </c>
      <c r="L52" s="64">
        <v>3059</v>
      </c>
      <c r="M52" s="64">
        <v>2775</v>
      </c>
      <c r="N52" s="64">
        <v>2914</v>
      </c>
      <c r="O52" s="65">
        <v>2742</v>
      </c>
      <c r="P52" s="48"/>
      <c r="Q52" s="48"/>
      <c r="R52" s="48"/>
      <c r="S52" s="48"/>
      <c r="T52" s="48"/>
      <c r="U52" s="48"/>
    </row>
    <row r="53" spans="1:21" ht="30.75" customHeight="1" thickBot="1" x14ac:dyDescent="0.2">
      <c r="A53" s="48"/>
      <c r="B53" s="1156" t="s">
        <v>21</v>
      </c>
      <c r="C53" s="1157"/>
      <c r="D53" s="67"/>
      <c r="E53" s="1158" t="s">
        <v>22</v>
      </c>
      <c r="F53" s="1158"/>
      <c r="G53" s="1158"/>
      <c r="H53" s="1158"/>
      <c r="I53" s="1158"/>
      <c r="J53" s="1159"/>
      <c r="K53" s="68">
        <v>1470</v>
      </c>
      <c r="L53" s="69">
        <v>1460</v>
      </c>
      <c r="M53" s="69">
        <v>1549</v>
      </c>
      <c r="N53" s="69">
        <v>1442</v>
      </c>
      <c r="O53" s="70">
        <v>1349</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25</v>
      </c>
      <c r="C56" s="73"/>
      <c r="D56" s="73"/>
      <c r="E56" s="73"/>
      <c r="F56" s="73"/>
      <c r="G56" s="73"/>
      <c r="H56" s="73"/>
      <c r="I56" s="73"/>
      <c r="J56" s="73"/>
      <c r="K56" s="74"/>
      <c r="L56" s="74"/>
      <c r="M56" s="74"/>
      <c r="N56" s="74"/>
      <c r="O56" s="75" t="s">
        <v>569</v>
      </c>
      <c r="P56" s="48"/>
      <c r="Q56" s="48"/>
      <c r="R56" s="48"/>
      <c r="S56" s="48"/>
      <c r="T56" s="48"/>
      <c r="U56" s="48"/>
    </row>
    <row r="57" spans="1:21" ht="31.5" customHeight="1" thickBot="1" x14ac:dyDescent="0.2">
      <c r="A57" s="48"/>
      <c r="B57" s="76"/>
      <c r="C57" s="77"/>
      <c r="D57" s="77"/>
      <c r="E57" s="78"/>
      <c r="F57" s="78"/>
      <c r="G57" s="78"/>
      <c r="H57" s="78"/>
      <c r="I57" s="78"/>
      <c r="J57" s="79" t="s">
        <v>2</v>
      </c>
      <c r="K57" s="80" t="s">
        <v>570</v>
      </c>
      <c r="L57" s="81" t="s">
        <v>571</v>
      </c>
      <c r="M57" s="81" t="s">
        <v>572</v>
      </c>
      <c r="N57" s="81" t="s">
        <v>573</v>
      </c>
      <c r="O57" s="82" t="s">
        <v>574</v>
      </c>
      <c r="P57" s="48"/>
      <c r="Q57" s="48"/>
      <c r="R57" s="48"/>
      <c r="S57" s="48"/>
      <c r="T57" s="48"/>
      <c r="U57" s="48"/>
    </row>
    <row r="58" spans="1:21" ht="31.5" customHeight="1" x14ac:dyDescent="0.15">
      <c r="B58" s="1160" t="s">
        <v>26</v>
      </c>
      <c r="C58" s="1161"/>
      <c r="D58" s="1166" t="s">
        <v>27</v>
      </c>
      <c r="E58" s="1167"/>
      <c r="F58" s="1167"/>
      <c r="G58" s="1167"/>
      <c r="H58" s="1167"/>
      <c r="I58" s="1167"/>
      <c r="J58" s="1168"/>
      <c r="K58" s="83"/>
      <c r="L58" s="84"/>
      <c r="M58" s="84"/>
      <c r="N58" s="84"/>
      <c r="O58" s="85"/>
    </row>
    <row r="59" spans="1:21" ht="31.5" customHeight="1" x14ac:dyDescent="0.15">
      <c r="B59" s="1162"/>
      <c r="C59" s="1163"/>
      <c r="D59" s="1169" t="s">
        <v>28</v>
      </c>
      <c r="E59" s="1170"/>
      <c r="F59" s="1170"/>
      <c r="G59" s="1170"/>
      <c r="H59" s="1170"/>
      <c r="I59" s="1170"/>
      <c r="J59" s="1171"/>
      <c r="K59" s="86"/>
      <c r="L59" s="87"/>
      <c r="M59" s="87"/>
      <c r="N59" s="87"/>
      <c r="O59" s="88"/>
    </row>
    <row r="60" spans="1:21" ht="31.5" customHeight="1" thickBot="1" x14ac:dyDescent="0.2">
      <c r="B60" s="1164"/>
      <c r="C60" s="1165"/>
      <c r="D60" s="1172" t="s">
        <v>29</v>
      </c>
      <c r="E60" s="1173"/>
      <c r="F60" s="1173"/>
      <c r="G60" s="1173"/>
      <c r="H60" s="1173"/>
      <c r="I60" s="1173"/>
      <c r="J60" s="1174"/>
      <c r="K60" s="89"/>
      <c r="L60" s="90"/>
      <c r="M60" s="90"/>
      <c r="N60" s="90"/>
      <c r="O60" s="91"/>
    </row>
    <row r="61" spans="1:21" ht="24" customHeight="1" x14ac:dyDescent="0.15">
      <c r="B61" s="92"/>
      <c r="C61" s="92"/>
      <c r="D61" s="93" t="s">
        <v>30</v>
      </c>
      <c r="E61" s="94"/>
      <c r="F61" s="94"/>
      <c r="G61" s="94"/>
      <c r="H61" s="94"/>
      <c r="I61" s="94"/>
      <c r="J61" s="94"/>
      <c r="K61" s="94"/>
      <c r="L61" s="94"/>
      <c r="M61" s="94"/>
      <c r="N61" s="94"/>
      <c r="O61" s="94"/>
    </row>
    <row r="62" spans="1:21" ht="24" customHeight="1" x14ac:dyDescent="0.15">
      <c r="B62" s="95"/>
      <c r="C62" s="95"/>
      <c r="D62" s="93" t="s">
        <v>31</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CYJWsojL0VmDuYeREIIiBjTkApAA1HB4J6aiorGr3lAuWWV+66ideTIXrJAnNpVuNTy5zbNIB0PmIiO4FnG49g==" saltValue="atHTOmrg7uku0zg0pftofQ=="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topLeftCell="H49"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9</v>
      </c>
    </row>
    <row r="40" spans="2:13" ht="27.75" customHeight="1" thickBot="1" x14ac:dyDescent="0.2">
      <c r="B40" s="98" t="s">
        <v>10</v>
      </c>
      <c r="C40" s="99"/>
      <c r="D40" s="99"/>
      <c r="E40" s="100"/>
      <c r="F40" s="100"/>
      <c r="G40" s="100"/>
      <c r="H40" s="101" t="s">
        <v>2</v>
      </c>
      <c r="I40" s="102" t="s">
        <v>551</v>
      </c>
      <c r="J40" s="103" t="s">
        <v>552</v>
      </c>
      <c r="K40" s="103" t="s">
        <v>553</v>
      </c>
      <c r="L40" s="103" t="s">
        <v>554</v>
      </c>
      <c r="M40" s="104" t="s">
        <v>555</v>
      </c>
    </row>
    <row r="41" spans="2:13" ht="27.75" customHeight="1" x14ac:dyDescent="0.15">
      <c r="B41" s="1195" t="s">
        <v>32</v>
      </c>
      <c r="C41" s="1196"/>
      <c r="D41" s="105"/>
      <c r="E41" s="1197" t="s">
        <v>33</v>
      </c>
      <c r="F41" s="1197"/>
      <c r="G41" s="1197"/>
      <c r="H41" s="1198"/>
      <c r="I41" s="355">
        <v>32613</v>
      </c>
      <c r="J41" s="356">
        <v>30629</v>
      </c>
      <c r="K41" s="356">
        <v>29574</v>
      </c>
      <c r="L41" s="356">
        <v>28694</v>
      </c>
      <c r="M41" s="357">
        <v>27753</v>
      </c>
    </row>
    <row r="42" spans="2:13" ht="27.75" customHeight="1" x14ac:dyDescent="0.15">
      <c r="B42" s="1185"/>
      <c r="C42" s="1186"/>
      <c r="D42" s="106"/>
      <c r="E42" s="1189" t="s">
        <v>34</v>
      </c>
      <c r="F42" s="1189"/>
      <c r="G42" s="1189"/>
      <c r="H42" s="1190"/>
      <c r="I42" s="358">
        <v>63</v>
      </c>
      <c r="J42" s="359">
        <v>51</v>
      </c>
      <c r="K42" s="359">
        <v>39</v>
      </c>
      <c r="L42" s="359">
        <v>27</v>
      </c>
      <c r="M42" s="360">
        <v>15</v>
      </c>
    </row>
    <row r="43" spans="2:13" ht="27.75" customHeight="1" x14ac:dyDescent="0.15">
      <c r="B43" s="1185"/>
      <c r="C43" s="1186"/>
      <c r="D43" s="106"/>
      <c r="E43" s="1189" t="s">
        <v>35</v>
      </c>
      <c r="F43" s="1189"/>
      <c r="G43" s="1189"/>
      <c r="H43" s="1190"/>
      <c r="I43" s="358">
        <v>11247</v>
      </c>
      <c r="J43" s="359">
        <v>10863</v>
      </c>
      <c r="K43" s="359">
        <v>10265</v>
      </c>
      <c r="L43" s="359">
        <v>10766</v>
      </c>
      <c r="M43" s="360">
        <v>10189</v>
      </c>
    </row>
    <row r="44" spans="2:13" ht="27.75" customHeight="1" x14ac:dyDescent="0.15">
      <c r="B44" s="1185"/>
      <c r="C44" s="1186"/>
      <c r="D44" s="106"/>
      <c r="E44" s="1189" t="s">
        <v>36</v>
      </c>
      <c r="F44" s="1189"/>
      <c r="G44" s="1189"/>
      <c r="H44" s="1190"/>
      <c r="I44" s="358">
        <v>3216</v>
      </c>
      <c r="J44" s="359">
        <v>2787</v>
      </c>
      <c r="K44" s="359">
        <v>2466</v>
      </c>
      <c r="L44" s="359">
        <v>1991</v>
      </c>
      <c r="M44" s="360">
        <v>1622</v>
      </c>
    </row>
    <row r="45" spans="2:13" ht="27.75" customHeight="1" x14ac:dyDescent="0.15">
      <c r="B45" s="1185"/>
      <c r="C45" s="1186"/>
      <c r="D45" s="106"/>
      <c r="E45" s="1189" t="s">
        <v>37</v>
      </c>
      <c r="F45" s="1189"/>
      <c r="G45" s="1189"/>
      <c r="H45" s="1190"/>
      <c r="I45" s="358">
        <v>2822</v>
      </c>
      <c r="J45" s="359">
        <v>2838</v>
      </c>
      <c r="K45" s="359">
        <v>2817</v>
      </c>
      <c r="L45" s="359">
        <v>2811</v>
      </c>
      <c r="M45" s="360">
        <v>2812</v>
      </c>
    </row>
    <row r="46" spans="2:13" ht="27.75" customHeight="1" x14ac:dyDescent="0.15">
      <c r="B46" s="1185"/>
      <c r="C46" s="1186"/>
      <c r="D46" s="107"/>
      <c r="E46" s="1189" t="s">
        <v>38</v>
      </c>
      <c r="F46" s="1189"/>
      <c r="G46" s="1189"/>
      <c r="H46" s="1190"/>
      <c r="I46" s="358" t="s">
        <v>510</v>
      </c>
      <c r="J46" s="359" t="s">
        <v>510</v>
      </c>
      <c r="K46" s="359" t="s">
        <v>510</v>
      </c>
      <c r="L46" s="359" t="s">
        <v>510</v>
      </c>
      <c r="M46" s="360" t="s">
        <v>510</v>
      </c>
    </row>
    <row r="47" spans="2:13" ht="27.75" customHeight="1" x14ac:dyDescent="0.15">
      <c r="B47" s="1185"/>
      <c r="C47" s="1186"/>
      <c r="D47" s="108"/>
      <c r="E47" s="1199" t="s">
        <v>39</v>
      </c>
      <c r="F47" s="1200"/>
      <c r="G47" s="1200"/>
      <c r="H47" s="1201"/>
      <c r="I47" s="358" t="s">
        <v>510</v>
      </c>
      <c r="J47" s="359" t="s">
        <v>510</v>
      </c>
      <c r="K47" s="359" t="s">
        <v>510</v>
      </c>
      <c r="L47" s="359" t="s">
        <v>510</v>
      </c>
      <c r="M47" s="360" t="s">
        <v>510</v>
      </c>
    </row>
    <row r="48" spans="2:13" ht="27.75" customHeight="1" x14ac:dyDescent="0.15">
      <c r="B48" s="1185"/>
      <c r="C48" s="1186"/>
      <c r="D48" s="106"/>
      <c r="E48" s="1189" t="s">
        <v>40</v>
      </c>
      <c r="F48" s="1189"/>
      <c r="G48" s="1189"/>
      <c r="H48" s="1190"/>
      <c r="I48" s="358" t="s">
        <v>510</v>
      </c>
      <c r="J48" s="359" t="s">
        <v>510</v>
      </c>
      <c r="K48" s="359" t="s">
        <v>510</v>
      </c>
      <c r="L48" s="359" t="s">
        <v>510</v>
      </c>
      <c r="M48" s="360" t="s">
        <v>510</v>
      </c>
    </row>
    <row r="49" spans="2:13" ht="27.75" customHeight="1" x14ac:dyDescent="0.15">
      <c r="B49" s="1187"/>
      <c r="C49" s="1188"/>
      <c r="D49" s="106"/>
      <c r="E49" s="1189" t="s">
        <v>41</v>
      </c>
      <c r="F49" s="1189"/>
      <c r="G49" s="1189"/>
      <c r="H49" s="1190"/>
      <c r="I49" s="358" t="s">
        <v>510</v>
      </c>
      <c r="J49" s="359" t="s">
        <v>510</v>
      </c>
      <c r="K49" s="359" t="s">
        <v>510</v>
      </c>
      <c r="L49" s="359" t="s">
        <v>510</v>
      </c>
      <c r="M49" s="360" t="s">
        <v>510</v>
      </c>
    </row>
    <row r="50" spans="2:13" ht="27.75" customHeight="1" x14ac:dyDescent="0.15">
      <c r="B50" s="1183" t="s">
        <v>42</v>
      </c>
      <c r="C50" s="1184"/>
      <c r="D50" s="109"/>
      <c r="E50" s="1189" t="s">
        <v>43</v>
      </c>
      <c r="F50" s="1189"/>
      <c r="G50" s="1189"/>
      <c r="H50" s="1190"/>
      <c r="I50" s="358">
        <v>5228</v>
      </c>
      <c r="J50" s="359">
        <v>6046</v>
      </c>
      <c r="K50" s="359">
        <v>7765</v>
      </c>
      <c r="L50" s="359">
        <v>9370</v>
      </c>
      <c r="M50" s="360">
        <v>7936</v>
      </c>
    </row>
    <row r="51" spans="2:13" ht="27.75" customHeight="1" x14ac:dyDescent="0.15">
      <c r="B51" s="1185"/>
      <c r="C51" s="1186"/>
      <c r="D51" s="106"/>
      <c r="E51" s="1189" t="s">
        <v>44</v>
      </c>
      <c r="F51" s="1189"/>
      <c r="G51" s="1189"/>
      <c r="H51" s="1190"/>
      <c r="I51" s="358">
        <v>5854</v>
      </c>
      <c r="J51" s="359">
        <v>5626</v>
      </c>
      <c r="K51" s="359">
        <v>5258</v>
      </c>
      <c r="L51" s="359">
        <v>5157</v>
      </c>
      <c r="M51" s="360">
        <v>4864</v>
      </c>
    </row>
    <row r="52" spans="2:13" ht="27.75" customHeight="1" x14ac:dyDescent="0.15">
      <c r="B52" s="1187"/>
      <c r="C52" s="1188"/>
      <c r="D52" s="106"/>
      <c r="E52" s="1189" t="s">
        <v>45</v>
      </c>
      <c r="F52" s="1189"/>
      <c r="G52" s="1189"/>
      <c r="H52" s="1190"/>
      <c r="I52" s="358">
        <v>26789</v>
      </c>
      <c r="J52" s="359">
        <v>25678</v>
      </c>
      <c r="K52" s="359">
        <v>25479</v>
      </c>
      <c r="L52" s="359">
        <v>24758</v>
      </c>
      <c r="M52" s="360">
        <v>24740</v>
      </c>
    </row>
    <row r="53" spans="2:13" ht="27.75" customHeight="1" thickBot="1" x14ac:dyDescent="0.2">
      <c r="B53" s="1191" t="s">
        <v>46</v>
      </c>
      <c r="C53" s="1192"/>
      <c r="D53" s="110"/>
      <c r="E53" s="1193" t="s">
        <v>47</v>
      </c>
      <c r="F53" s="1193"/>
      <c r="G53" s="1193"/>
      <c r="H53" s="1194"/>
      <c r="I53" s="361">
        <v>12090</v>
      </c>
      <c r="J53" s="362">
        <v>9818</v>
      </c>
      <c r="K53" s="362">
        <v>6659</v>
      </c>
      <c r="L53" s="362">
        <v>5003</v>
      </c>
      <c r="M53" s="363">
        <v>4852</v>
      </c>
    </row>
    <row r="54" spans="2:13" ht="27.75" customHeight="1" x14ac:dyDescent="0.15">
      <c r="B54" s="111" t="s">
        <v>48</v>
      </c>
      <c r="C54" s="112"/>
      <c r="D54" s="112"/>
      <c r="E54" s="113"/>
      <c r="F54" s="113"/>
      <c r="G54" s="113"/>
      <c r="H54" s="113"/>
      <c r="I54" s="114"/>
      <c r="J54" s="114"/>
      <c r="K54" s="114"/>
      <c r="L54" s="114"/>
      <c r="M54" s="114"/>
    </row>
    <row r="55" spans="2:13" x14ac:dyDescent="0.15"/>
  </sheetData>
  <sheetProtection algorithmName="SHA-512" hashValue="LIEfABGF4fX+00ELva3kNVEMjbA1VgxEqP3jcIhfdTv7Lug99x6NDnx8acElsEqhyAxRGUcXaYIzuSP8W/q27g==" saltValue="lZiuJtq/BXv5xj5ChaoFF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F1" zoomScale="70" zoomScaleNormal="70" zoomScaleSheetLayoutView="100" workbookViewId="0">
      <selection activeCell="F63" sqref="F63"/>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49</v>
      </c>
    </row>
    <row r="54" spans="2:8" ht="29.25" customHeight="1" thickBot="1" x14ac:dyDescent="0.25">
      <c r="B54" s="116" t="s">
        <v>1</v>
      </c>
      <c r="C54" s="117"/>
      <c r="D54" s="117"/>
      <c r="E54" s="118" t="s">
        <v>2</v>
      </c>
      <c r="F54" s="119" t="s">
        <v>553</v>
      </c>
      <c r="G54" s="119" t="s">
        <v>554</v>
      </c>
      <c r="H54" s="120" t="s">
        <v>555</v>
      </c>
    </row>
    <row r="55" spans="2:8" ht="52.5" customHeight="1" x14ac:dyDescent="0.15">
      <c r="B55" s="121"/>
      <c r="C55" s="1210" t="s">
        <v>50</v>
      </c>
      <c r="D55" s="1210"/>
      <c r="E55" s="1211"/>
      <c r="F55" s="122">
        <v>2573</v>
      </c>
      <c r="G55" s="122">
        <v>2633</v>
      </c>
      <c r="H55" s="123">
        <v>2941</v>
      </c>
    </row>
    <row r="56" spans="2:8" ht="52.5" customHeight="1" x14ac:dyDescent="0.15">
      <c r="B56" s="124"/>
      <c r="C56" s="1212" t="s">
        <v>51</v>
      </c>
      <c r="D56" s="1212"/>
      <c r="E56" s="1213"/>
      <c r="F56" s="125">
        <v>91</v>
      </c>
      <c r="G56" s="125">
        <v>92</v>
      </c>
      <c r="H56" s="126">
        <v>92</v>
      </c>
    </row>
    <row r="57" spans="2:8" ht="53.25" customHeight="1" x14ac:dyDescent="0.15">
      <c r="B57" s="124"/>
      <c r="C57" s="1214" t="s">
        <v>52</v>
      </c>
      <c r="D57" s="1214"/>
      <c r="E57" s="1215"/>
      <c r="F57" s="127">
        <v>4724</v>
      </c>
      <c r="G57" s="127">
        <v>6247</v>
      </c>
      <c r="H57" s="128">
        <v>4416</v>
      </c>
    </row>
    <row r="58" spans="2:8" ht="45.75" customHeight="1" x14ac:dyDescent="0.15">
      <c r="B58" s="129"/>
      <c r="C58" s="1202" t="s">
        <v>593</v>
      </c>
      <c r="D58" s="1203"/>
      <c r="E58" s="1204"/>
      <c r="F58" s="130">
        <v>3708</v>
      </c>
      <c r="G58" s="130">
        <v>5214</v>
      </c>
      <c r="H58" s="131">
        <v>3373</v>
      </c>
    </row>
    <row r="59" spans="2:8" ht="45.75" customHeight="1" x14ac:dyDescent="0.15">
      <c r="B59" s="129"/>
      <c r="C59" s="1202" t="s">
        <v>594</v>
      </c>
      <c r="D59" s="1203"/>
      <c r="E59" s="1204"/>
      <c r="F59" s="130">
        <v>362</v>
      </c>
      <c r="G59" s="130">
        <v>363</v>
      </c>
      <c r="H59" s="131">
        <v>364</v>
      </c>
    </row>
    <row r="60" spans="2:8" ht="45.75" customHeight="1" x14ac:dyDescent="0.15">
      <c r="B60" s="129"/>
      <c r="C60" s="1202" t="s">
        <v>595</v>
      </c>
      <c r="D60" s="1203"/>
      <c r="E60" s="1204"/>
      <c r="F60" s="130">
        <v>395</v>
      </c>
      <c r="G60" s="130">
        <v>379</v>
      </c>
      <c r="H60" s="131">
        <v>361</v>
      </c>
    </row>
    <row r="61" spans="2:8" ht="45.75" customHeight="1" x14ac:dyDescent="0.15">
      <c r="B61" s="129"/>
      <c r="C61" s="1202" t="s">
        <v>596</v>
      </c>
      <c r="D61" s="1203"/>
      <c r="E61" s="1204"/>
      <c r="F61" s="130">
        <v>120</v>
      </c>
      <c r="G61" s="130">
        <v>151</v>
      </c>
      <c r="H61" s="131">
        <v>179</v>
      </c>
    </row>
    <row r="62" spans="2:8" ht="45.75" customHeight="1" thickBot="1" x14ac:dyDescent="0.2">
      <c r="B62" s="132"/>
      <c r="C62" s="1205" t="s">
        <v>597</v>
      </c>
      <c r="D62" s="1206"/>
      <c r="E62" s="1207"/>
      <c r="F62" s="133">
        <v>39</v>
      </c>
      <c r="G62" s="133">
        <v>41</v>
      </c>
      <c r="H62" s="134">
        <v>41</v>
      </c>
    </row>
    <row r="63" spans="2:8" ht="52.5" customHeight="1" thickBot="1" x14ac:dyDescent="0.2">
      <c r="B63" s="135"/>
      <c r="C63" s="1208" t="s">
        <v>53</v>
      </c>
      <c r="D63" s="1208"/>
      <c r="E63" s="1209"/>
      <c r="F63" s="136">
        <v>7388</v>
      </c>
      <c r="G63" s="136">
        <v>8972</v>
      </c>
      <c r="H63" s="137">
        <v>7449</v>
      </c>
    </row>
    <row r="64" spans="2:8" x14ac:dyDescent="0.15"/>
  </sheetData>
  <sheetProtection algorithmName="SHA-512" hashValue="oNcL3VZzMWN2kia9zFt9mVTgordPVEvJb8z1ryPzWKg8NSt/ucYE5Rq9pFQMrNWBw8otFy9mHhx7ITlUUy0G8Q==" saltValue="dxZ6/ASG2vkZjwstYKvAQ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54</v>
      </c>
      <c r="E2" s="149"/>
      <c r="F2" s="150" t="s">
        <v>548</v>
      </c>
      <c r="G2" s="151"/>
      <c r="H2" s="152"/>
    </row>
    <row r="3" spans="1:8" x14ac:dyDescent="0.15">
      <c r="A3" s="148" t="s">
        <v>541</v>
      </c>
      <c r="B3" s="153"/>
      <c r="C3" s="154"/>
      <c r="D3" s="155">
        <v>47050</v>
      </c>
      <c r="E3" s="156"/>
      <c r="F3" s="157">
        <v>85173</v>
      </c>
      <c r="G3" s="158"/>
      <c r="H3" s="159"/>
    </row>
    <row r="4" spans="1:8" x14ac:dyDescent="0.15">
      <c r="A4" s="160"/>
      <c r="B4" s="161"/>
      <c r="C4" s="162"/>
      <c r="D4" s="163">
        <v>28984</v>
      </c>
      <c r="E4" s="164"/>
      <c r="F4" s="165">
        <v>43913</v>
      </c>
      <c r="G4" s="166"/>
      <c r="H4" s="167"/>
    </row>
    <row r="5" spans="1:8" x14ac:dyDescent="0.15">
      <c r="A5" s="148" t="s">
        <v>543</v>
      </c>
      <c r="B5" s="153"/>
      <c r="C5" s="154"/>
      <c r="D5" s="155">
        <v>46955</v>
      </c>
      <c r="E5" s="156"/>
      <c r="F5" s="157">
        <v>94081</v>
      </c>
      <c r="G5" s="158"/>
      <c r="H5" s="159"/>
    </row>
    <row r="6" spans="1:8" x14ac:dyDescent="0.15">
      <c r="A6" s="160"/>
      <c r="B6" s="161"/>
      <c r="C6" s="162"/>
      <c r="D6" s="163">
        <v>24116</v>
      </c>
      <c r="E6" s="164"/>
      <c r="F6" s="165">
        <v>48949</v>
      </c>
      <c r="G6" s="166"/>
      <c r="H6" s="167"/>
    </row>
    <row r="7" spans="1:8" x14ac:dyDescent="0.15">
      <c r="A7" s="148" t="s">
        <v>544</v>
      </c>
      <c r="B7" s="153"/>
      <c r="C7" s="154"/>
      <c r="D7" s="155">
        <v>68633</v>
      </c>
      <c r="E7" s="156"/>
      <c r="F7" s="157">
        <v>92632</v>
      </c>
      <c r="G7" s="158"/>
      <c r="H7" s="159"/>
    </row>
    <row r="8" spans="1:8" x14ac:dyDescent="0.15">
      <c r="A8" s="160"/>
      <c r="B8" s="161"/>
      <c r="C8" s="162"/>
      <c r="D8" s="163">
        <v>46112</v>
      </c>
      <c r="E8" s="164"/>
      <c r="F8" s="165">
        <v>47978</v>
      </c>
      <c r="G8" s="166"/>
      <c r="H8" s="167"/>
    </row>
    <row r="9" spans="1:8" x14ac:dyDescent="0.15">
      <c r="A9" s="148" t="s">
        <v>545</v>
      </c>
      <c r="B9" s="153"/>
      <c r="C9" s="154"/>
      <c r="D9" s="155">
        <v>75829</v>
      </c>
      <c r="E9" s="156"/>
      <c r="F9" s="157">
        <v>96469</v>
      </c>
      <c r="G9" s="158"/>
      <c r="H9" s="159"/>
    </row>
    <row r="10" spans="1:8" x14ac:dyDescent="0.15">
      <c r="A10" s="160"/>
      <c r="B10" s="161"/>
      <c r="C10" s="162"/>
      <c r="D10" s="163">
        <v>49666</v>
      </c>
      <c r="E10" s="164"/>
      <c r="F10" s="165">
        <v>49775</v>
      </c>
      <c r="G10" s="166"/>
      <c r="H10" s="167"/>
    </row>
    <row r="11" spans="1:8" x14ac:dyDescent="0.15">
      <c r="A11" s="148" t="s">
        <v>546</v>
      </c>
      <c r="B11" s="153"/>
      <c r="C11" s="154"/>
      <c r="D11" s="155">
        <v>76710</v>
      </c>
      <c r="E11" s="156"/>
      <c r="F11" s="157">
        <v>85743</v>
      </c>
      <c r="G11" s="158"/>
      <c r="H11" s="159"/>
    </row>
    <row r="12" spans="1:8" x14ac:dyDescent="0.15">
      <c r="A12" s="160"/>
      <c r="B12" s="161"/>
      <c r="C12" s="168"/>
      <c r="D12" s="163">
        <v>39540</v>
      </c>
      <c r="E12" s="164"/>
      <c r="F12" s="165">
        <v>45231</v>
      </c>
      <c r="G12" s="166"/>
      <c r="H12" s="167"/>
    </row>
    <row r="13" spans="1:8" x14ac:dyDescent="0.15">
      <c r="A13" s="148"/>
      <c r="B13" s="153"/>
      <c r="C13" s="169"/>
      <c r="D13" s="170">
        <v>63035</v>
      </c>
      <c r="E13" s="171"/>
      <c r="F13" s="172">
        <v>90820</v>
      </c>
      <c r="G13" s="173"/>
      <c r="H13" s="159"/>
    </row>
    <row r="14" spans="1:8" x14ac:dyDescent="0.15">
      <c r="A14" s="160"/>
      <c r="B14" s="161"/>
      <c r="C14" s="162"/>
      <c r="D14" s="163">
        <v>37684</v>
      </c>
      <c r="E14" s="164"/>
      <c r="F14" s="165">
        <v>47169</v>
      </c>
      <c r="G14" s="166"/>
      <c r="H14" s="167"/>
    </row>
    <row r="17" spans="1:11" x14ac:dyDescent="0.15">
      <c r="A17" s="144" t="s">
        <v>55</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56</v>
      </c>
      <c r="B19" s="174">
        <f>ROUND(VALUE(SUBSTITUTE(実質収支比率等に係る経年分析!F$48,"▲","-")),2)</f>
        <v>1.76</v>
      </c>
      <c r="C19" s="174">
        <f>ROUND(VALUE(SUBSTITUTE(実質収支比率等に係る経年分析!G$48,"▲","-")),2)</f>
        <v>2.12</v>
      </c>
      <c r="D19" s="174">
        <f>ROUND(VALUE(SUBSTITUTE(実質収支比率等に係る経年分析!H$48,"▲","-")),2)</f>
        <v>0.79</v>
      </c>
      <c r="E19" s="174">
        <f>ROUND(VALUE(SUBSTITUTE(実質収支比率等に係る経年分析!I$48,"▲","-")),2)</f>
        <v>4.43</v>
      </c>
      <c r="F19" s="174">
        <f>ROUND(VALUE(SUBSTITUTE(実質収支比率等に係る経年分析!J$48,"▲","-")),2)</f>
        <v>5.53</v>
      </c>
    </row>
    <row r="20" spans="1:11" x14ac:dyDescent="0.15">
      <c r="A20" s="174" t="s">
        <v>57</v>
      </c>
      <c r="B20" s="174">
        <f>ROUND(VALUE(SUBSTITUTE(実質収支比率等に係る経年分析!F$47,"▲","-")),2)</f>
        <v>21.15</v>
      </c>
      <c r="C20" s="174">
        <f>ROUND(VALUE(SUBSTITUTE(実質収支比率等に係る経年分析!G$47,"▲","-")),2)</f>
        <v>19.95</v>
      </c>
      <c r="D20" s="174">
        <f>ROUND(VALUE(SUBSTITUTE(実質収支比率等に係る経年分析!H$47,"▲","-")),2)</f>
        <v>19.93</v>
      </c>
      <c r="E20" s="174">
        <f>ROUND(VALUE(SUBSTITUTE(実質収支比率等に係る経年分析!I$47,"▲","-")),2)</f>
        <v>19.87</v>
      </c>
      <c r="F20" s="174">
        <f>ROUND(VALUE(SUBSTITUTE(実質収支比率等に係る経年分析!J$47,"▲","-")),2)</f>
        <v>22.53</v>
      </c>
    </row>
    <row r="21" spans="1:11" x14ac:dyDescent="0.15">
      <c r="A21" s="174" t="s">
        <v>58</v>
      </c>
      <c r="B21" s="174">
        <f>IF(ISNUMBER(VALUE(SUBSTITUTE(実質収支比率等に係る経年分析!F$49,"▲","-"))),ROUND(VALUE(SUBSTITUTE(実質収支比率等に係る経年分析!F$49,"▲","-")),2),NA())</f>
        <v>-2.29</v>
      </c>
      <c r="C21" s="174">
        <f>IF(ISNUMBER(VALUE(SUBSTITUTE(実質収支比率等に係る経年分析!G$49,"▲","-"))),ROUND(VALUE(SUBSTITUTE(実質収支比率等に係る経年分析!G$49,"▲","-")),2),NA())</f>
        <v>-0.96</v>
      </c>
      <c r="D21" s="174">
        <f>IF(ISNUMBER(VALUE(SUBSTITUTE(実質収支比率等に係る経年分析!H$49,"▲","-"))),ROUND(VALUE(SUBSTITUTE(実質収支比率等に係る経年分析!H$49,"▲","-")),2),NA())</f>
        <v>-1.19</v>
      </c>
      <c r="E21" s="174">
        <f>IF(ISNUMBER(VALUE(SUBSTITUTE(実質収支比率等に係る経年分析!I$49,"▲","-"))),ROUND(VALUE(SUBSTITUTE(実質収支比率等に係る経年分析!I$49,"▲","-")),2),NA())</f>
        <v>6.93</v>
      </c>
      <c r="F21" s="174">
        <f>IF(ISNUMBER(VALUE(SUBSTITUTE(実質収支比率等に係る経年分析!J$49,"▲","-"))),ROUND(VALUE(SUBSTITUTE(実質収支比率等に係る経年分析!J$49,"▲","-")),2),NA())</f>
        <v>3.39</v>
      </c>
    </row>
    <row r="24" spans="1:11" x14ac:dyDescent="0.15">
      <c r="A24" s="144" t="s">
        <v>59</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60</v>
      </c>
      <c r="C26" s="175" t="s">
        <v>61</v>
      </c>
      <c r="D26" s="175" t="s">
        <v>60</v>
      </c>
      <c r="E26" s="175" t="s">
        <v>61</v>
      </c>
      <c r="F26" s="175" t="s">
        <v>60</v>
      </c>
      <c r="G26" s="175" t="s">
        <v>61</v>
      </c>
      <c r="H26" s="175" t="s">
        <v>60</v>
      </c>
      <c r="I26" s="175" t="s">
        <v>61</v>
      </c>
      <c r="J26" s="175" t="s">
        <v>60</v>
      </c>
      <c r="K26" s="175" t="s">
        <v>61</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v>
      </c>
      <c r="J27" s="175" t="e">
        <f>IF(ROUND(VALUE(SUBSTITUTE(連結実質赤字比率に係る赤字・黒字の構成分析!J$43,"▲", "-")), 2) &lt; 0, ABS(ROUND(VALUE(SUBSTITUTE(連結実質赤字比率に係る赤字・黒字の構成分析!J$43,"▲", "-")), 2)), NA())</f>
        <v>#N/A</v>
      </c>
      <c r="K27" s="175">
        <f>IF(ROUND(VALUE(SUBSTITUTE(連結実質赤字比率に係る赤字・黒字の構成分析!J$43,"▲", "-")), 2) &gt;= 0, ABS(ROUND(VALUE(SUBSTITUTE(連結実質赤字比率に係る赤字・黒字の構成分析!J$43,"▲", "-")), 2)), NA())</f>
        <v>0</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str">
        <f>IF(連結実質赤字比率に係る赤字・黒字の構成分析!C$41="",NA(),連結実質赤字比率に係る赤字・黒字の構成分析!C$41)</f>
        <v>駐車場事業会計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0.17</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0.26</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0.22</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0.18</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0.19</v>
      </c>
    </row>
    <row r="30" spans="1:11" x14ac:dyDescent="0.15">
      <c r="A30" s="175" t="str">
        <f>IF(連結実質赤字比率に係る赤字・黒字の構成分析!C$40="",NA(),連結実質赤字比率に係る赤字・黒字の構成分析!C$40)</f>
        <v>後期高齢者医療特別会計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0.13</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0.13</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0.13</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0.14000000000000001</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0.32</v>
      </c>
    </row>
    <row r="31" spans="1:11" x14ac:dyDescent="0.15">
      <c r="A31" s="175" t="str">
        <f>IF(連結実質赤字比率に係る赤字・黒字の構成分析!C$39="",NA(),連結実質赤字比率に係る赤字・黒字の構成分析!C$39)</f>
        <v>下水道事業会計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0.33</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0.5</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0.13</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0.71</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0.34</v>
      </c>
    </row>
    <row r="32" spans="1:11" x14ac:dyDescent="0.15">
      <c r="A32" s="175" t="str">
        <f>IF(連結実質赤字比率に係る赤字・黒字の構成分析!C$38="",NA(),連結実質赤字比率に係る赤字・黒字の構成分析!C$38)</f>
        <v>介護サービス事業会計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0.71</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0.68</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0.71</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0.61</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0.59</v>
      </c>
    </row>
    <row r="33" spans="1:16" x14ac:dyDescent="0.15">
      <c r="A33" s="175" t="str">
        <f>IF(連結実質赤字比率に係る赤字・黒字の構成分析!C$37="",NA(),連結実質赤字比率に係る赤字・黒字の構成分析!C$37)</f>
        <v>国民健康保険特別会計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0.92</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0.77</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0.36</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0.57999999999999996</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0.8</v>
      </c>
    </row>
    <row r="34" spans="1:16" x14ac:dyDescent="0.15">
      <c r="A34" s="175" t="str">
        <f>IF(連結実質赤字比率に係る赤字・黒字の構成分析!C$36="",NA(),連結実質赤字比率に係る赤字・黒字の構成分析!C$36)</f>
        <v>介護保険特別会計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1.04</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0.32</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0.3</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1.0900000000000001</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1.28</v>
      </c>
    </row>
    <row r="35" spans="1:16" x14ac:dyDescent="0.15">
      <c r="A35" s="175" t="str">
        <f>IF(連結実質赤字比率に係る赤字・黒字の構成分析!C$35="",NA(),連結実質赤字比率に係る赤字・黒字の構成分析!C$35)</f>
        <v>一般会計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1.75</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2.12</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0.79</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4.43</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5.53</v>
      </c>
    </row>
    <row r="36" spans="1:16" x14ac:dyDescent="0.15">
      <c r="A36" s="175" t="str">
        <f>IF(連結実質赤字比率に係る赤字・黒字の構成分析!C$34="",NA(),連結実質赤字比率に係る赤字・黒字の構成分析!C$34)</f>
        <v>土地取得造成事業会計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6.68</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6.28</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8.9700000000000006</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9.0500000000000007</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8.52</v>
      </c>
    </row>
    <row r="39" spans="1:16" x14ac:dyDescent="0.15">
      <c r="A39" s="144" t="s">
        <v>62</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15">
      <c r="A42" s="176" t="s">
        <v>65</v>
      </c>
      <c r="B42" s="176"/>
      <c r="C42" s="176"/>
      <c r="D42" s="176">
        <f>'実質公債費比率（分子）の構造'!K$52</f>
        <v>3151</v>
      </c>
      <c r="E42" s="176"/>
      <c r="F42" s="176"/>
      <c r="G42" s="176">
        <f>'実質公債費比率（分子）の構造'!L$52</f>
        <v>3059</v>
      </c>
      <c r="H42" s="176"/>
      <c r="I42" s="176"/>
      <c r="J42" s="176">
        <f>'実質公債費比率（分子）の構造'!M$52</f>
        <v>2775</v>
      </c>
      <c r="K42" s="176"/>
      <c r="L42" s="176"/>
      <c r="M42" s="176">
        <f>'実質公債費比率（分子）の構造'!N$52</f>
        <v>2914</v>
      </c>
      <c r="N42" s="176"/>
      <c r="O42" s="176"/>
      <c r="P42" s="176">
        <f>'実質公債費比率（分子）の構造'!O$52</f>
        <v>2742</v>
      </c>
    </row>
    <row r="43" spans="1:16" x14ac:dyDescent="0.15">
      <c r="A43" s="176" t="s">
        <v>66</v>
      </c>
      <c r="B43" s="176">
        <f>'実質公債費比率（分子）の構造'!K$51</f>
        <v>0</v>
      </c>
      <c r="C43" s="176"/>
      <c r="D43" s="176"/>
      <c r="E43" s="176">
        <f>'実質公債費比率（分子）の構造'!L$51</f>
        <v>0</v>
      </c>
      <c r="F43" s="176"/>
      <c r="G43" s="176"/>
      <c r="H43" s="176">
        <f>'実質公債費比率（分子）の構造'!M$51</f>
        <v>0</v>
      </c>
      <c r="I43" s="176"/>
      <c r="J43" s="176"/>
      <c r="K43" s="176">
        <f>'実質公債費比率（分子）の構造'!N$51</f>
        <v>0</v>
      </c>
      <c r="L43" s="176"/>
      <c r="M43" s="176"/>
      <c r="N43" s="176">
        <f>'実質公債費比率（分子）の構造'!O$51</f>
        <v>1</v>
      </c>
      <c r="O43" s="176"/>
      <c r="P43" s="176"/>
    </row>
    <row r="44" spans="1:16" x14ac:dyDescent="0.15">
      <c r="A44" s="176" t="s">
        <v>67</v>
      </c>
      <c r="B44" s="176">
        <f>'実質公債費比率（分子）の構造'!K$50</f>
        <v>12</v>
      </c>
      <c r="C44" s="176"/>
      <c r="D44" s="176"/>
      <c r="E44" s="176">
        <f>'実質公債費比率（分子）の構造'!L$50</f>
        <v>12</v>
      </c>
      <c r="F44" s="176"/>
      <c r="G44" s="176"/>
      <c r="H44" s="176">
        <f>'実質公債費比率（分子）の構造'!M$50</f>
        <v>12</v>
      </c>
      <c r="I44" s="176"/>
      <c r="J44" s="176"/>
      <c r="K44" s="176">
        <f>'実質公債費比率（分子）の構造'!N$50</f>
        <v>12</v>
      </c>
      <c r="L44" s="176"/>
      <c r="M44" s="176"/>
      <c r="N44" s="176">
        <f>'実質公債費比率（分子）の構造'!O$50</f>
        <v>12</v>
      </c>
      <c r="O44" s="176"/>
      <c r="P44" s="176"/>
    </row>
    <row r="45" spans="1:16" x14ac:dyDescent="0.15">
      <c r="A45" s="176" t="s">
        <v>68</v>
      </c>
      <c r="B45" s="176">
        <f>'実質公債費比率（分子）の構造'!K$49</f>
        <v>262</v>
      </c>
      <c r="C45" s="176"/>
      <c r="D45" s="176"/>
      <c r="E45" s="176">
        <f>'実質公債費比率（分子）の構造'!L$49</f>
        <v>223</v>
      </c>
      <c r="F45" s="176"/>
      <c r="G45" s="176"/>
      <c r="H45" s="176">
        <f>'実質公債費比率（分子）の構造'!M$49</f>
        <v>266</v>
      </c>
      <c r="I45" s="176"/>
      <c r="J45" s="176"/>
      <c r="K45" s="176">
        <f>'実質公債費比率（分子）の構造'!N$49</f>
        <v>196</v>
      </c>
      <c r="L45" s="176"/>
      <c r="M45" s="176"/>
      <c r="N45" s="176">
        <f>'実質公債費比率（分子）の構造'!O$49</f>
        <v>178</v>
      </c>
      <c r="O45" s="176"/>
      <c r="P45" s="176"/>
    </row>
    <row r="46" spans="1:16" x14ac:dyDescent="0.15">
      <c r="A46" s="176" t="s">
        <v>69</v>
      </c>
      <c r="B46" s="176">
        <f>'実質公債費比率（分子）の構造'!K$48</f>
        <v>613</v>
      </c>
      <c r="C46" s="176"/>
      <c r="D46" s="176"/>
      <c r="E46" s="176">
        <f>'実質公債費比率（分子）の構造'!L$48</f>
        <v>611</v>
      </c>
      <c r="F46" s="176"/>
      <c r="G46" s="176"/>
      <c r="H46" s="176">
        <f>'実質公債費比率（分子）の構造'!M$48</f>
        <v>569</v>
      </c>
      <c r="I46" s="176"/>
      <c r="J46" s="176"/>
      <c r="K46" s="176">
        <f>'実質公債費比率（分子）の構造'!N$48</f>
        <v>545</v>
      </c>
      <c r="L46" s="176"/>
      <c r="M46" s="176"/>
      <c r="N46" s="176">
        <f>'実質公債費比率（分子）の構造'!O$48</f>
        <v>537</v>
      </c>
      <c r="O46" s="176"/>
      <c r="P46" s="176"/>
    </row>
    <row r="47" spans="1:16" x14ac:dyDescent="0.15">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72</v>
      </c>
      <c r="B49" s="176">
        <f>'実質公債費比率（分子）の構造'!K$45</f>
        <v>3734</v>
      </c>
      <c r="C49" s="176"/>
      <c r="D49" s="176"/>
      <c r="E49" s="176">
        <f>'実質公債費比率（分子）の構造'!L$45</f>
        <v>3673</v>
      </c>
      <c r="F49" s="176"/>
      <c r="G49" s="176"/>
      <c r="H49" s="176">
        <f>'実質公債費比率（分子）の構造'!M$45</f>
        <v>3477</v>
      </c>
      <c r="I49" s="176"/>
      <c r="J49" s="176"/>
      <c r="K49" s="176">
        <f>'実質公債費比率（分子）の構造'!N$45</f>
        <v>3603</v>
      </c>
      <c r="L49" s="176"/>
      <c r="M49" s="176"/>
      <c r="N49" s="176">
        <f>'実質公債費比率（分子）の構造'!O$45</f>
        <v>3363</v>
      </c>
      <c r="O49" s="176"/>
      <c r="P49" s="176"/>
    </row>
    <row r="50" spans="1:16" x14ac:dyDescent="0.15">
      <c r="A50" s="176" t="s">
        <v>73</v>
      </c>
      <c r="B50" s="176" t="e">
        <f>NA()</f>
        <v>#N/A</v>
      </c>
      <c r="C50" s="176">
        <f>IF(ISNUMBER('実質公債費比率（分子）の構造'!K$53),'実質公債費比率（分子）の構造'!K$53,NA())</f>
        <v>1470</v>
      </c>
      <c r="D50" s="176" t="e">
        <f>NA()</f>
        <v>#N/A</v>
      </c>
      <c r="E50" s="176" t="e">
        <f>NA()</f>
        <v>#N/A</v>
      </c>
      <c r="F50" s="176">
        <f>IF(ISNUMBER('実質公債費比率（分子）の構造'!L$53),'実質公債費比率（分子）の構造'!L$53,NA())</f>
        <v>1460</v>
      </c>
      <c r="G50" s="176" t="e">
        <f>NA()</f>
        <v>#N/A</v>
      </c>
      <c r="H50" s="176" t="e">
        <f>NA()</f>
        <v>#N/A</v>
      </c>
      <c r="I50" s="176">
        <f>IF(ISNUMBER('実質公債費比率（分子）の構造'!M$53),'実質公債費比率（分子）の構造'!M$53,NA())</f>
        <v>1549</v>
      </c>
      <c r="J50" s="176" t="e">
        <f>NA()</f>
        <v>#N/A</v>
      </c>
      <c r="K50" s="176" t="e">
        <f>NA()</f>
        <v>#N/A</v>
      </c>
      <c r="L50" s="176">
        <f>IF(ISNUMBER('実質公債費比率（分子）の構造'!N$53),'実質公債費比率（分子）の構造'!N$53,NA())</f>
        <v>1442</v>
      </c>
      <c r="M50" s="176" t="e">
        <f>NA()</f>
        <v>#N/A</v>
      </c>
      <c r="N50" s="176" t="e">
        <f>NA()</f>
        <v>#N/A</v>
      </c>
      <c r="O50" s="176">
        <f>IF(ISNUMBER('実質公債費比率（分子）の構造'!O$53),'実質公債費比率（分子）の構造'!O$53,NA())</f>
        <v>1349</v>
      </c>
      <c r="P50" s="176" t="e">
        <f>NA()</f>
        <v>#N/A</v>
      </c>
    </row>
    <row r="53" spans="1:16" x14ac:dyDescent="0.15">
      <c r="A53" s="144" t="s">
        <v>74</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15">
      <c r="A56" s="175" t="s">
        <v>45</v>
      </c>
      <c r="B56" s="175"/>
      <c r="C56" s="175"/>
      <c r="D56" s="175">
        <f>'将来負担比率（分子）の構造'!I$52</f>
        <v>26789</v>
      </c>
      <c r="E56" s="175"/>
      <c r="F56" s="175"/>
      <c r="G56" s="175">
        <f>'将来負担比率（分子）の構造'!J$52</f>
        <v>25678</v>
      </c>
      <c r="H56" s="175"/>
      <c r="I56" s="175"/>
      <c r="J56" s="175">
        <f>'将来負担比率（分子）の構造'!K$52</f>
        <v>25479</v>
      </c>
      <c r="K56" s="175"/>
      <c r="L56" s="175"/>
      <c r="M56" s="175">
        <f>'将来負担比率（分子）の構造'!L$52</f>
        <v>24758</v>
      </c>
      <c r="N56" s="175"/>
      <c r="O56" s="175"/>
      <c r="P56" s="175">
        <f>'将来負担比率（分子）の構造'!M$52</f>
        <v>24740</v>
      </c>
    </row>
    <row r="57" spans="1:16" x14ac:dyDescent="0.15">
      <c r="A57" s="175" t="s">
        <v>44</v>
      </c>
      <c r="B57" s="175"/>
      <c r="C57" s="175"/>
      <c r="D57" s="175">
        <f>'将来負担比率（分子）の構造'!I$51</f>
        <v>5854</v>
      </c>
      <c r="E57" s="175"/>
      <c r="F57" s="175"/>
      <c r="G57" s="175">
        <f>'将来負担比率（分子）の構造'!J$51</f>
        <v>5626</v>
      </c>
      <c r="H57" s="175"/>
      <c r="I57" s="175"/>
      <c r="J57" s="175">
        <f>'将来負担比率（分子）の構造'!K$51</f>
        <v>5258</v>
      </c>
      <c r="K57" s="175"/>
      <c r="L57" s="175"/>
      <c r="M57" s="175">
        <f>'将来負担比率（分子）の構造'!L$51</f>
        <v>5157</v>
      </c>
      <c r="N57" s="175"/>
      <c r="O57" s="175"/>
      <c r="P57" s="175">
        <f>'将来負担比率（分子）の構造'!M$51</f>
        <v>4864</v>
      </c>
    </row>
    <row r="58" spans="1:16" x14ac:dyDescent="0.15">
      <c r="A58" s="175" t="s">
        <v>43</v>
      </c>
      <c r="B58" s="175"/>
      <c r="C58" s="175"/>
      <c r="D58" s="175">
        <f>'将来負担比率（分子）の構造'!I$50</f>
        <v>5228</v>
      </c>
      <c r="E58" s="175"/>
      <c r="F58" s="175"/>
      <c r="G58" s="175">
        <f>'将来負担比率（分子）の構造'!J$50</f>
        <v>6046</v>
      </c>
      <c r="H58" s="175"/>
      <c r="I58" s="175"/>
      <c r="J58" s="175">
        <f>'将来負担比率（分子）の構造'!K$50</f>
        <v>7765</v>
      </c>
      <c r="K58" s="175"/>
      <c r="L58" s="175"/>
      <c r="M58" s="175">
        <f>'将来負担比率（分子）の構造'!L$50</f>
        <v>9370</v>
      </c>
      <c r="N58" s="175"/>
      <c r="O58" s="175"/>
      <c r="P58" s="175">
        <f>'将来負担比率（分子）の構造'!M$50</f>
        <v>7936</v>
      </c>
    </row>
    <row r="59" spans="1:16" x14ac:dyDescent="0.15">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15">
      <c r="A62" s="175" t="s">
        <v>37</v>
      </c>
      <c r="B62" s="175">
        <f>'将来負担比率（分子）の構造'!I$45</f>
        <v>2822</v>
      </c>
      <c r="C62" s="175"/>
      <c r="D62" s="175"/>
      <c r="E62" s="175">
        <f>'将来負担比率（分子）の構造'!J$45</f>
        <v>2838</v>
      </c>
      <c r="F62" s="175"/>
      <c r="G62" s="175"/>
      <c r="H62" s="175">
        <f>'将来負担比率（分子）の構造'!K$45</f>
        <v>2817</v>
      </c>
      <c r="I62" s="175"/>
      <c r="J62" s="175"/>
      <c r="K62" s="175">
        <f>'将来負担比率（分子）の構造'!L$45</f>
        <v>2811</v>
      </c>
      <c r="L62" s="175"/>
      <c r="M62" s="175"/>
      <c r="N62" s="175">
        <f>'将来負担比率（分子）の構造'!M$45</f>
        <v>2812</v>
      </c>
      <c r="O62" s="175"/>
      <c r="P62" s="175"/>
    </row>
    <row r="63" spans="1:16" x14ac:dyDescent="0.15">
      <c r="A63" s="175" t="s">
        <v>36</v>
      </c>
      <c r="B63" s="175">
        <f>'将来負担比率（分子）の構造'!I$44</f>
        <v>3216</v>
      </c>
      <c r="C63" s="175"/>
      <c r="D63" s="175"/>
      <c r="E63" s="175">
        <f>'将来負担比率（分子）の構造'!J$44</f>
        <v>2787</v>
      </c>
      <c r="F63" s="175"/>
      <c r="G63" s="175"/>
      <c r="H63" s="175">
        <f>'将来負担比率（分子）の構造'!K$44</f>
        <v>2466</v>
      </c>
      <c r="I63" s="175"/>
      <c r="J63" s="175"/>
      <c r="K63" s="175">
        <f>'将来負担比率（分子）の構造'!L$44</f>
        <v>1991</v>
      </c>
      <c r="L63" s="175"/>
      <c r="M63" s="175"/>
      <c r="N63" s="175">
        <f>'将来負担比率（分子）の構造'!M$44</f>
        <v>1622</v>
      </c>
      <c r="O63" s="175"/>
      <c r="P63" s="175"/>
    </row>
    <row r="64" spans="1:16" x14ac:dyDescent="0.15">
      <c r="A64" s="175" t="s">
        <v>35</v>
      </c>
      <c r="B64" s="175">
        <f>'将来負担比率（分子）の構造'!I$43</f>
        <v>11247</v>
      </c>
      <c r="C64" s="175"/>
      <c r="D64" s="175"/>
      <c r="E64" s="175">
        <f>'将来負担比率（分子）の構造'!J$43</f>
        <v>10863</v>
      </c>
      <c r="F64" s="175"/>
      <c r="G64" s="175"/>
      <c r="H64" s="175">
        <f>'将来負担比率（分子）の構造'!K$43</f>
        <v>10265</v>
      </c>
      <c r="I64" s="175"/>
      <c r="J64" s="175"/>
      <c r="K64" s="175">
        <f>'将来負担比率（分子）の構造'!L$43</f>
        <v>10766</v>
      </c>
      <c r="L64" s="175"/>
      <c r="M64" s="175"/>
      <c r="N64" s="175">
        <f>'将来負担比率（分子）の構造'!M$43</f>
        <v>10189</v>
      </c>
      <c r="O64" s="175"/>
      <c r="P64" s="175"/>
    </row>
    <row r="65" spans="1:16" x14ac:dyDescent="0.15">
      <c r="A65" s="175" t="s">
        <v>34</v>
      </c>
      <c r="B65" s="175">
        <f>'将来負担比率（分子）の構造'!I$42</f>
        <v>63</v>
      </c>
      <c r="C65" s="175"/>
      <c r="D65" s="175"/>
      <c r="E65" s="175">
        <f>'将来負担比率（分子）の構造'!J$42</f>
        <v>51</v>
      </c>
      <c r="F65" s="175"/>
      <c r="G65" s="175"/>
      <c r="H65" s="175">
        <f>'将来負担比率（分子）の構造'!K$42</f>
        <v>39</v>
      </c>
      <c r="I65" s="175"/>
      <c r="J65" s="175"/>
      <c r="K65" s="175">
        <f>'将来負担比率（分子）の構造'!L$42</f>
        <v>27</v>
      </c>
      <c r="L65" s="175"/>
      <c r="M65" s="175"/>
      <c r="N65" s="175">
        <f>'将来負担比率（分子）の構造'!M$42</f>
        <v>15</v>
      </c>
      <c r="O65" s="175"/>
      <c r="P65" s="175"/>
    </row>
    <row r="66" spans="1:16" x14ac:dyDescent="0.15">
      <c r="A66" s="175" t="s">
        <v>33</v>
      </c>
      <c r="B66" s="175">
        <f>'将来負担比率（分子）の構造'!I$41</f>
        <v>32613</v>
      </c>
      <c r="C66" s="175"/>
      <c r="D66" s="175"/>
      <c r="E66" s="175">
        <f>'将来負担比率（分子）の構造'!J$41</f>
        <v>30629</v>
      </c>
      <c r="F66" s="175"/>
      <c r="G66" s="175"/>
      <c r="H66" s="175">
        <f>'将来負担比率（分子）の構造'!K$41</f>
        <v>29574</v>
      </c>
      <c r="I66" s="175"/>
      <c r="J66" s="175"/>
      <c r="K66" s="175">
        <f>'将来負担比率（分子）の構造'!L$41</f>
        <v>28694</v>
      </c>
      <c r="L66" s="175"/>
      <c r="M66" s="175"/>
      <c r="N66" s="175">
        <f>'将来負担比率（分子）の構造'!M$41</f>
        <v>27753</v>
      </c>
      <c r="O66" s="175"/>
      <c r="P66" s="175"/>
    </row>
    <row r="67" spans="1:16" x14ac:dyDescent="0.15">
      <c r="A67" s="175" t="s">
        <v>77</v>
      </c>
      <c r="B67" s="175" t="e">
        <f>NA()</f>
        <v>#N/A</v>
      </c>
      <c r="C67" s="175">
        <f>IF(ISNUMBER('将来負担比率（分子）の構造'!I$53), IF('将来負担比率（分子）の構造'!I$53 &lt; 0, 0, '将来負担比率（分子）の構造'!I$53), NA())</f>
        <v>12090</v>
      </c>
      <c r="D67" s="175" t="e">
        <f>NA()</f>
        <v>#N/A</v>
      </c>
      <c r="E67" s="175" t="e">
        <f>NA()</f>
        <v>#N/A</v>
      </c>
      <c r="F67" s="175">
        <f>IF(ISNUMBER('将来負担比率（分子）の構造'!J$53), IF('将来負担比率（分子）の構造'!J$53 &lt; 0, 0, '将来負担比率（分子）の構造'!J$53), NA())</f>
        <v>9818</v>
      </c>
      <c r="G67" s="175" t="e">
        <f>NA()</f>
        <v>#N/A</v>
      </c>
      <c r="H67" s="175" t="e">
        <f>NA()</f>
        <v>#N/A</v>
      </c>
      <c r="I67" s="175">
        <f>IF(ISNUMBER('将来負担比率（分子）の構造'!K$53), IF('将来負担比率（分子）の構造'!K$53 &lt; 0, 0, '将来負担比率（分子）の構造'!K$53), NA())</f>
        <v>6659</v>
      </c>
      <c r="J67" s="175" t="e">
        <f>NA()</f>
        <v>#N/A</v>
      </c>
      <c r="K67" s="175" t="e">
        <f>NA()</f>
        <v>#N/A</v>
      </c>
      <c r="L67" s="175">
        <f>IF(ISNUMBER('将来負担比率（分子）の構造'!L$53), IF('将来負担比率（分子）の構造'!L$53 &lt; 0, 0, '将来負担比率（分子）の構造'!L$53), NA())</f>
        <v>5003</v>
      </c>
      <c r="M67" s="175" t="e">
        <f>NA()</f>
        <v>#N/A</v>
      </c>
      <c r="N67" s="175" t="e">
        <f>NA()</f>
        <v>#N/A</v>
      </c>
      <c r="O67" s="175">
        <f>IF(ISNUMBER('将来負担比率（分子）の構造'!M$53), IF('将来負担比率（分子）の構造'!M$53 &lt; 0, 0, '将来負担比率（分子）の構造'!M$53), NA())</f>
        <v>4852</v>
      </c>
      <c r="P67" s="175" t="e">
        <f>NA()</f>
        <v>#N/A</v>
      </c>
    </row>
    <row r="70" spans="1:16" x14ac:dyDescent="0.15">
      <c r="A70" s="177" t="s">
        <v>78</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79</v>
      </c>
      <c r="B72" s="179">
        <f>基金残高に係る経年分析!F55</f>
        <v>2573</v>
      </c>
      <c r="C72" s="179">
        <f>基金残高に係る経年分析!G55</f>
        <v>2633</v>
      </c>
      <c r="D72" s="179">
        <f>基金残高に係る経年分析!H55</f>
        <v>2941</v>
      </c>
    </row>
    <row r="73" spans="1:16" x14ac:dyDescent="0.15">
      <c r="A73" s="178" t="s">
        <v>80</v>
      </c>
      <c r="B73" s="179">
        <f>基金残高に係る経年分析!F56</f>
        <v>91</v>
      </c>
      <c r="C73" s="179">
        <f>基金残高に係る経年分析!G56</f>
        <v>92</v>
      </c>
      <c r="D73" s="179">
        <f>基金残高に係る経年分析!H56</f>
        <v>92</v>
      </c>
    </row>
    <row r="74" spans="1:16" x14ac:dyDescent="0.15">
      <c r="A74" s="178" t="s">
        <v>81</v>
      </c>
      <c r="B74" s="179">
        <f>基金残高に係る経年分析!F57</f>
        <v>4724</v>
      </c>
      <c r="C74" s="179">
        <f>基金残高に係る経年分析!G57</f>
        <v>6247</v>
      </c>
      <c r="D74" s="179">
        <f>基金残高に係る経年分析!H57</f>
        <v>4416</v>
      </c>
    </row>
  </sheetData>
  <sheetProtection algorithmName="SHA-512" hashValue="89bN6cIXsJso3w63fKBhgBZMtR8xKUROZWykKYlntuumcaUqQ878bpAcqU0CjfMyYLutLTxwkvCJkuhvEn4CZQ==" saltValue="s48GNJOIK9kzkXwul1Y9q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topLeftCell="A25"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8" t="s">
        <v>215</v>
      </c>
      <c r="DI1" s="719"/>
      <c r="DJ1" s="719"/>
      <c r="DK1" s="719"/>
      <c r="DL1" s="719"/>
      <c r="DM1" s="719"/>
      <c r="DN1" s="720"/>
      <c r="DO1" s="214"/>
      <c r="DP1" s="718" t="s">
        <v>216</v>
      </c>
      <c r="DQ1" s="719"/>
      <c r="DR1" s="719"/>
      <c r="DS1" s="719"/>
      <c r="DT1" s="719"/>
      <c r="DU1" s="719"/>
      <c r="DV1" s="719"/>
      <c r="DW1" s="719"/>
      <c r="DX1" s="719"/>
      <c r="DY1" s="719"/>
      <c r="DZ1" s="719"/>
      <c r="EA1" s="719"/>
      <c r="EB1" s="719"/>
      <c r="EC1" s="720"/>
      <c r="ED1" s="213"/>
      <c r="EE1" s="213"/>
      <c r="EF1" s="213"/>
      <c r="EG1" s="213"/>
      <c r="EH1" s="213"/>
      <c r="EI1" s="213"/>
      <c r="EJ1" s="213"/>
      <c r="EK1" s="213"/>
      <c r="EL1" s="213"/>
      <c r="EM1" s="213"/>
    </row>
    <row r="2" spans="2:143" ht="22.5" customHeight="1" x14ac:dyDescent="0.15">
      <c r="B2" s="215" t="s">
        <v>217</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79" t="s">
        <v>218</v>
      </c>
      <c r="C3" s="680"/>
      <c r="D3" s="680"/>
      <c r="E3" s="680"/>
      <c r="F3" s="680"/>
      <c r="G3" s="680"/>
      <c r="H3" s="680"/>
      <c r="I3" s="680"/>
      <c r="J3" s="680"/>
      <c r="K3" s="680"/>
      <c r="L3" s="680"/>
      <c r="M3" s="680"/>
      <c r="N3" s="680"/>
      <c r="O3" s="680"/>
      <c r="P3" s="680"/>
      <c r="Q3" s="680"/>
      <c r="R3" s="680"/>
      <c r="S3" s="680"/>
      <c r="T3" s="680"/>
      <c r="U3" s="680"/>
      <c r="V3" s="680"/>
      <c r="W3" s="680"/>
      <c r="X3" s="680"/>
      <c r="Y3" s="680"/>
      <c r="Z3" s="680"/>
      <c r="AA3" s="680"/>
      <c r="AB3" s="680"/>
      <c r="AC3" s="680"/>
      <c r="AD3" s="680"/>
      <c r="AE3" s="680"/>
      <c r="AF3" s="680"/>
      <c r="AG3" s="680"/>
      <c r="AH3" s="680"/>
      <c r="AI3" s="680"/>
      <c r="AJ3" s="680"/>
      <c r="AK3" s="680"/>
      <c r="AL3" s="680"/>
      <c r="AM3" s="680"/>
      <c r="AN3" s="680"/>
      <c r="AO3" s="680"/>
      <c r="AP3" s="679" t="s">
        <v>219</v>
      </c>
      <c r="AQ3" s="680"/>
      <c r="AR3" s="680"/>
      <c r="AS3" s="680"/>
      <c r="AT3" s="680"/>
      <c r="AU3" s="680"/>
      <c r="AV3" s="680"/>
      <c r="AW3" s="680"/>
      <c r="AX3" s="680"/>
      <c r="AY3" s="680"/>
      <c r="AZ3" s="680"/>
      <c r="BA3" s="680"/>
      <c r="BB3" s="680"/>
      <c r="BC3" s="680"/>
      <c r="BD3" s="680"/>
      <c r="BE3" s="680"/>
      <c r="BF3" s="680"/>
      <c r="BG3" s="680"/>
      <c r="BH3" s="680"/>
      <c r="BI3" s="680"/>
      <c r="BJ3" s="680"/>
      <c r="BK3" s="680"/>
      <c r="BL3" s="680"/>
      <c r="BM3" s="680"/>
      <c r="BN3" s="680"/>
      <c r="BO3" s="680"/>
      <c r="BP3" s="680"/>
      <c r="BQ3" s="680"/>
      <c r="BR3" s="680"/>
      <c r="BS3" s="680"/>
      <c r="BT3" s="680"/>
      <c r="BU3" s="680"/>
      <c r="BV3" s="680"/>
      <c r="BW3" s="680"/>
      <c r="BX3" s="680"/>
      <c r="BY3" s="680"/>
      <c r="BZ3" s="680"/>
      <c r="CA3" s="680"/>
      <c r="CB3" s="681"/>
      <c r="CD3" s="679" t="s">
        <v>220</v>
      </c>
      <c r="CE3" s="680"/>
      <c r="CF3" s="680"/>
      <c r="CG3" s="680"/>
      <c r="CH3" s="680"/>
      <c r="CI3" s="680"/>
      <c r="CJ3" s="680"/>
      <c r="CK3" s="680"/>
      <c r="CL3" s="680"/>
      <c r="CM3" s="680"/>
      <c r="CN3" s="680"/>
      <c r="CO3" s="680"/>
      <c r="CP3" s="680"/>
      <c r="CQ3" s="680"/>
      <c r="CR3" s="680"/>
      <c r="CS3" s="680"/>
      <c r="CT3" s="680"/>
      <c r="CU3" s="680"/>
      <c r="CV3" s="680"/>
      <c r="CW3" s="680"/>
      <c r="CX3" s="680"/>
      <c r="CY3" s="680"/>
      <c r="CZ3" s="680"/>
      <c r="DA3" s="680"/>
      <c r="DB3" s="680"/>
      <c r="DC3" s="680"/>
      <c r="DD3" s="680"/>
      <c r="DE3" s="680"/>
      <c r="DF3" s="680"/>
      <c r="DG3" s="680"/>
      <c r="DH3" s="680"/>
      <c r="DI3" s="680"/>
      <c r="DJ3" s="680"/>
      <c r="DK3" s="680"/>
      <c r="DL3" s="680"/>
      <c r="DM3" s="680"/>
      <c r="DN3" s="680"/>
      <c r="DO3" s="680"/>
      <c r="DP3" s="680"/>
      <c r="DQ3" s="680"/>
      <c r="DR3" s="680"/>
      <c r="DS3" s="680"/>
      <c r="DT3" s="680"/>
      <c r="DU3" s="680"/>
      <c r="DV3" s="680"/>
      <c r="DW3" s="680"/>
      <c r="DX3" s="680"/>
      <c r="DY3" s="680"/>
      <c r="DZ3" s="680"/>
      <c r="EA3" s="680"/>
      <c r="EB3" s="680"/>
      <c r="EC3" s="681"/>
    </row>
    <row r="4" spans="2:143" ht="11.25" customHeight="1" x14ac:dyDescent="0.15">
      <c r="B4" s="679" t="s">
        <v>1</v>
      </c>
      <c r="C4" s="680"/>
      <c r="D4" s="680"/>
      <c r="E4" s="680"/>
      <c r="F4" s="680"/>
      <c r="G4" s="680"/>
      <c r="H4" s="680"/>
      <c r="I4" s="680"/>
      <c r="J4" s="680"/>
      <c r="K4" s="680"/>
      <c r="L4" s="680"/>
      <c r="M4" s="680"/>
      <c r="N4" s="680"/>
      <c r="O4" s="680"/>
      <c r="P4" s="680"/>
      <c r="Q4" s="681"/>
      <c r="R4" s="679" t="s">
        <v>221</v>
      </c>
      <c r="S4" s="680"/>
      <c r="T4" s="680"/>
      <c r="U4" s="680"/>
      <c r="V4" s="680"/>
      <c r="W4" s="680"/>
      <c r="X4" s="680"/>
      <c r="Y4" s="681"/>
      <c r="Z4" s="679" t="s">
        <v>222</v>
      </c>
      <c r="AA4" s="680"/>
      <c r="AB4" s="680"/>
      <c r="AC4" s="681"/>
      <c r="AD4" s="679" t="s">
        <v>223</v>
      </c>
      <c r="AE4" s="680"/>
      <c r="AF4" s="680"/>
      <c r="AG4" s="680"/>
      <c r="AH4" s="680"/>
      <c r="AI4" s="680"/>
      <c r="AJ4" s="680"/>
      <c r="AK4" s="681"/>
      <c r="AL4" s="679" t="s">
        <v>222</v>
      </c>
      <c r="AM4" s="680"/>
      <c r="AN4" s="680"/>
      <c r="AO4" s="681"/>
      <c r="AP4" s="715" t="s">
        <v>224</v>
      </c>
      <c r="AQ4" s="715"/>
      <c r="AR4" s="715"/>
      <c r="AS4" s="715"/>
      <c r="AT4" s="715"/>
      <c r="AU4" s="715"/>
      <c r="AV4" s="715"/>
      <c r="AW4" s="715"/>
      <c r="AX4" s="715"/>
      <c r="AY4" s="715"/>
      <c r="AZ4" s="715"/>
      <c r="BA4" s="715"/>
      <c r="BB4" s="715"/>
      <c r="BC4" s="715"/>
      <c r="BD4" s="715"/>
      <c r="BE4" s="715"/>
      <c r="BF4" s="715"/>
      <c r="BG4" s="715" t="s">
        <v>225</v>
      </c>
      <c r="BH4" s="715"/>
      <c r="BI4" s="715"/>
      <c r="BJ4" s="715"/>
      <c r="BK4" s="715"/>
      <c r="BL4" s="715"/>
      <c r="BM4" s="715"/>
      <c r="BN4" s="715"/>
      <c r="BO4" s="715" t="s">
        <v>222</v>
      </c>
      <c r="BP4" s="715"/>
      <c r="BQ4" s="715"/>
      <c r="BR4" s="715"/>
      <c r="BS4" s="715" t="s">
        <v>226</v>
      </c>
      <c r="BT4" s="715"/>
      <c r="BU4" s="715"/>
      <c r="BV4" s="715"/>
      <c r="BW4" s="715"/>
      <c r="BX4" s="715"/>
      <c r="BY4" s="715"/>
      <c r="BZ4" s="715"/>
      <c r="CA4" s="715"/>
      <c r="CB4" s="715"/>
      <c r="CD4" s="679" t="s">
        <v>227</v>
      </c>
      <c r="CE4" s="680"/>
      <c r="CF4" s="680"/>
      <c r="CG4" s="680"/>
      <c r="CH4" s="680"/>
      <c r="CI4" s="680"/>
      <c r="CJ4" s="680"/>
      <c r="CK4" s="680"/>
      <c r="CL4" s="680"/>
      <c r="CM4" s="680"/>
      <c r="CN4" s="680"/>
      <c r="CO4" s="680"/>
      <c r="CP4" s="680"/>
      <c r="CQ4" s="680"/>
      <c r="CR4" s="680"/>
      <c r="CS4" s="680"/>
      <c r="CT4" s="680"/>
      <c r="CU4" s="680"/>
      <c r="CV4" s="680"/>
      <c r="CW4" s="680"/>
      <c r="CX4" s="680"/>
      <c r="CY4" s="680"/>
      <c r="CZ4" s="680"/>
      <c r="DA4" s="680"/>
      <c r="DB4" s="680"/>
      <c r="DC4" s="680"/>
      <c r="DD4" s="680"/>
      <c r="DE4" s="680"/>
      <c r="DF4" s="680"/>
      <c r="DG4" s="680"/>
      <c r="DH4" s="680"/>
      <c r="DI4" s="680"/>
      <c r="DJ4" s="680"/>
      <c r="DK4" s="680"/>
      <c r="DL4" s="680"/>
      <c r="DM4" s="680"/>
      <c r="DN4" s="680"/>
      <c r="DO4" s="680"/>
      <c r="DP4" s="680"/>
      <c r="DQ4" s="680"/>
      <c r="DR4" s="680"/>
      <c r="DS4" s="680"/>
      <c r="DT4" s="680"/>
      <c r="DU4" s="680"/>
      <c r="DV4" s="680"/>
      <c r="DW4" s="680"/>
      <c r="DX4" s="680"/>
      <c r="DY4" s="680"/>
      <c r="DZ4" s="680"/>
      <c r="EA4" s="680"/>
      <c r="EB4" s="680"/>
      <c r="EC4" s="681"/>
    </row>
    <row r="5" spans="2:143" ht="11.25" customHeight="1" x14ac:dyDescent="0.15">
      <c r="B5" s="676" t="s">
        <v>228</v>
      </c>
      <c r="C5" s="677"/>
      <c r="D5" s="677"/>
      <c r="E5" s="677"/>
      <c r="F5" s="677"/>
      <c r="G5" s="677"/>
      <c r="H5" s="677"/>
      <c r="I5" s="677"/>
      <c r="J5" s="677"/>
      <c r="K5" s="677"/>
      <c r="L5" s="677"/>
      <c r="M5" s="677"/>
      <c r="N5" s="677"/>
      <c r="O5" s="677"/>
      <c r="P5" s="677"/>
      <c r="Q5" s="678"/>
      <c r="R5" s="673">
        <v>5846716</v>
      </c>
      <c r="S5" s="674"/>
      <c r="T5" s="674"/>
      <c r="U5" s="674"/>
      <c r="V5" s="674"/>
      <c r="W5" s="674"/>
      <c r="X5" s="674"/>
      <c r="Y5" s="702"/>
      <c r="Z5" s="716">
        <v>21.1</v>
      </c>
      <c r="AA5" s="716"/>
      <c r="AB5" s="716"/>
      <c r="AC5" s="716"/>
      <c r="AD5" s="717">
        <v>5575881</v>
      </c>
      <c r="AE5" s="717"/>
      <c r="AF5" s="717"/>
      <c r="AG5" s="717"/>
      <c r="AH5" s="717"/>
      <c r="AI5" s="717"/>
      <c r="AJ5" s="717"/>
      <c r="AK5" s="717"/>
      <c r="AL5" s="703">
        <v>42.1</v>
      </c>
      <c r="AM5" s="686"/>
      <c r="AN5" s="686"/>
      <c r="AO5" s="704"/>
      <c r="AP5" s="676" t="s">
        <v>229</v>
      </c>
      <c r="AQ5" s="677"/>
      <c r="AR5" s="677"/>
      <c r="AS5" s="677"/>
      <c r="AT5" s="677"/>
      <c r="AU5" s="677"/>
      <c r="AV5" s="677"/>
      <c r="AW5" s="677"/>
      <c r="AX5" s="677"/>
      <c r="AY5" s="677"/>
      <c r="AZ5" s="677"/>
      <c r="BA5" s="677"/>
      <c r="BB5" s="677"/>
      <c r="BC5" s="677"/>
      <c r="BD5" s="677"/>
      <c r="BE5" s="677"/>
      <c r="BF5" s="678"/>
      <c r="BG5" s="621">
        <v>5518243</v>
      </c>
      <c r="BH5" s="622"/>
      <c r="BI5" s="622"/>
      <c r="BJ5" s="622"/>
      <c r="BK5" s="622"/>
      <c r="BL5" s="622"/>
      <c r="BM5" s="622"/>
      <c r="BN5" s="623"/>
      <c r="BO5" s="663">
        <v>94.4</v>
      </c>
      <c r="BP5" s="663"/>
      <c r="BQ5" s="663"/>
      <c r="BR5" s="663"/>
      <c r="BS5" s="664">
        <v>74830</v>
      </c>
      <c r="BT5" s="664"/>
      <c r="BU5" s="664"/>
      <c r="BV5" s="664"/>
      <c r="BW5" s="664"/>
      <c r="BX5" s="664"/>
      <c r="BY5" s="664"/>
      <c r="BZ5" s="664"/>
      <c r="CA5" s="664"/>
      <c r="CB5" s="698"/>
      <c r="CD5" s="679" t="s">
        <v>224</v>
      </c>
      <c r="CE5" s="680"/>
      <c r="CF5" s="680"/>
      <c r="CG5" s="680"/>
      <c r="CH5" s="680"/>
      <c r="CI5" s="680"/>
      <c r="CJ5" s="680"/>
      <c r="CK5" s="680"/>
      <c r="CL5" s="680"/>
      <c r="CM5" s="680"/>
      <c r="CN5" s="680"/>
      <c r="CO5" s="680"/>
      <c r="CP5" s="680"/>
      <c r="CQ5" s="681"/>
      <c r="CR5" s="679" t="s">
        <v>230</v>
      </c>
      <c r="CS5" s="680"/>
      <c r="CT5" s="680"/>
      <c r="CU5" s="680"/>
      <c r="CV5" s="680"/>
      <c r="CW5" s="680"/>
      <c r="CX5" s="680"/>
      <c r="CY5" s="681"/>
      <c r="CZ5" s="679" t="s">
        <v>222</v>
      </c>
      <c r="DA5" s="680"/>
      <c r="DB5" s="680"/>
      <c r="DC5" s="681"/>
      <c r="DD5" s="679" t="s">
        <v>231</v>
      </c>
      <c r="DE5" s="680"/>
      <c r="DF5" s="680"/>
      <c r="DG5" s="680"/>
      <c r="DH5" s="680"/>
      <c r="DI5" s="680"/>
      <c r="DJ5" s="680"/>
      <c r="DK5" s="680"/>
      <c r="DL5" s="680"/>
      <c r="DM5" s="680"/>
      <c r="DN5" s="680"/>
      <c r="DO5" s="680"/>
      <c r="DP5" s="681"/>
      <c r="DQ5" s="679" t="s">
        <v>232</v>
      </c>
      <c r="DR5" s="680"/>
      <c r="DS5" s="680"/>
      <c r="DT5" s="680"/>
      <c r="DU5" s="680"/>
      <c r="DV5" s="680"/>
      <c r="DW5" s="680"/>
      <c r="DX5" s="680"/>
      <c r="DY5" s="680"/>
      <c r="DZ5" s="680"/>
      <c r="EA5" s="680"/>
      <c r="EB5" s="680"/>
      <c r="EC5" s="681"/>
    </row>
    <row r="6" spans="2:143" ht="11.25" customHeight="1" x14ac:dyDescent="0.15">
      <c r="B6" s="618" t="s">
        <v>233</v>
      </c>
      <c r="C6" s="619"/>
      <c r="D6" s="619"/>
      <c r="E6" s="619"/>
      <c r="F6" s="619"/>
      <c r="G6" s="619"/>
      <c r="H6" s="619"/>
      <c r="I6" s="619"/>
      <c r="J6" s="619"/>
      <c r="K6" s="619"/>
      <c r="L6" s="619"/>
      <c r="M6" s="619"/>
      <c r="N6" s="619"/>
      <c r="O6" s="619"/>
      <c r="P6" s="619"/>
      <c r="Q6" s="620"/>
      <c r="R6" s="621">
        <v>195964</v>
      </c>
      <c r="S6" s="622"/>
      <c r="T6" s="622"/>
      <c r="U6" s="622"/>
      <c r="V6" s="622"/>
      <c r="W6" s="622"/>
      <c r="X6" s="622"/>
      <c r="Y6" s="623"/>
      <c r="Z6" s="663">
        <v>0.7</v>
      </c>
      <c r="AA6" s="663"/>
      <c r="AB6" s="663"/>
      <c r="AC6" s="663"/>
      <c r="AD6" s="664">
        <v>195964</v>
      </c>
      <c r="AE6" s="664"/>
      <c r="AF6" s="664"/>
      <c r="AG6" s="664"/>
      <c r="AH6" s="664"/>
      <c r="AI6" s="664"/>
      <c r="AJ6" s="664"/>
      <c r="AK6" s="664"/>
      <c r="AL6" s="624">
        <v>1.5</v>
      </c>
      <c r="AM6" s="625"/>
      <c r="AN6" s="625"/>
      <c r="AO6" s="665"/>
      <c r="AP6" s="618" t="s">
        <v>234</v>
      </c>
      <c r="AQ6" s="619"/>
      <c r="AR6" s="619"/>
      <c r="AS6" s="619"/>
      <c r="AT6" s="619"/>
      <c r="AU6" s="619"/>
      <c r="AV6" s="619"/>
      <c r="AW6" s="619"/>
      <c r="AX6" s="619"/>
      <c r="AY6" s="619"/>
      <c r="AZ6" s="619"/>
      <c r="BA6" s="619"/>
      <c r="BB6" s="619"/>
      <c r="BC6" s="619"/>
      <c r="BD6" s="619"/>
      <c r="BE6" s="619"/>
      <c r="BF6" s="620"/>
      <c r="BG6" s="621">
        <v>5518243</v>
      </c>
      <c r="BH6" s="622"/>
      <c r="BI6" s="622"/>
      <c r="BJ6" s="622"/>
      <c r="BK6" s="622"/>
      <c r="BL6" s="622"/>
      <c r="BM6" s="622"/>
      <c r="BN6" s="623"/>
      <c r="BO6" s="663">
        <v>94.4</v>
      </c>
      <c r="BP6" s="663"/>
      <c r="BQ6" s="663"/>
      <c r="BR6" s="663"/>
      <c r="BS6" s="664">
        <v>74830</v>
      </c>
      <c r="BT6" s="664"/>
      <c r="BU6" s="664"/>
      <c r="BV6" s="664"/>
      <c r="BW6" s="664"/>
      <c r="BX6" s="664"/>
      <c r="BY6" s="664"/>
      <c r="BZ6" s="664"/>
      <c r="CA6" s="664"/>
      <c r="CB6" s="698"/>
      <c r="CD6" s="676" t="s">
        <v>235</v>
      </c>
      <c r="CE6" s="677"/>
      <c r="CF6" s="677"/>
      <c r="CG6" s="677"/>
      <c r="CH6" s="677"/>
      <c r="CI6" s="677"/>
      <c r="CJ6" s="677"/>
      <c r="CK6" s="677"/>
      <c r="CL6" s="677"/>
      <c r="CM6" s="677"/>
      <c r="CN6" s="677"/>
      <c r="CO6" s="677"/>
      <c r="CP6" s="677"/>
      <c r="CQ6" s="678"/>
      <c r="CR6" s="621">
        <v>186823</v>
      </c>
      <c r="CS6" s="622"/>
      <c r="CT6" s="622"/>
      <c r="CU6" s="622"/>
      <c r="CV6" s="622"/>
      <c r="CW6" s="622"/>
      <c r="CX6" s="622"/>
      <c r="CY6" s="623"/>
      <c r="CZ6" s="703">
        <v>0.7</v>
      </c>
      <c r="DA6" s="686"/>
      <c r="DB6" s="686"/>
      <c r="DC6" s="705"/>
      <c r="DD6" s="627" t="s">
        <v>129</v>
      </c>
      <c r="DE6" s="622"/>
      <c r="DF6" s="622"/>
      <c r="DG6" s="622"/>
      <c r="DH6" s="622"/>
      <c r="DI6" s="622"/>
      <c r="DJ6" s="622"/>
      <c r="DK6" s="622"/>
      <c r="DL6" s="622"/>
      <c r="DM6" s="622"/>
      <c r="DN6" s="622"/>
      <c r="DO6" s="622"/>
      <c r="DP6" s="623"/>
      <c r="DQ6" s="627">
        <v>186190</v>
      </c>
      <c r="DR6" s="622"/>
      <c r="DS6" s="622"/>
      <c r="DT6" s="622"/>
      <c r="DU6" s="622"/>
      <c r="DV6" s="622"/>
      <c r="DW6" s="622"/>
      <c r="DX6" s="622"/>
      <c r="DY6" s="622"/>
      <c r="DZ6" s="622"/>
      <c r="EA6" s="622"/>
      <c r="EB6" s="622"/>
      <c r="EC6" s="662"/>
    </row>
    <row r="7" spans="2:143" ht="11.25" customHeight="1" x14ac:dyDescent="0.15">
      <c r="B7" s="618" t="s">
        <v>236</v>
      </c>
      <c r="C7" s="619"/>
      <c r="D7" s="619"/>
      <c r="E7" s="619"/>
      <c r="F7" s="619"/>
      <c r="G7" s="619"/>
      <c r="H7" s="619"/>
      <c r="I7" s="619"/>
      <c r="J7" s="619"/>
      <c r="K7" s="619"/>
      <c r="L7" s="619"/>
      <c r="M7" s="619"/>
      <c r="N7" s="619"/>
      <c r="O7" s="619"/>
      <c r="P7" s="619"/>
      <c r="Q7" s="620"/>
      <c r="R7" s="621">
        <v>2880</v>
      </c>
      <c r="S7" s="622"/>
      <c r="T7" s="622"/>
      <c r="U7" s="622"/>
      <c r="V7" s="622"/>
      <c r="W7" s="622"/>
      <c r="X7" s="622"/>
      <c r="Y7" s="623"/>
      <c r="Z7" s="663">
        <v>0</v>
      </c>
      <c r="AA7" s="663"/>
      <c r="AB7" s="663"/>
      <c r="AC7" s="663"/>
      <c r="AD7" s="664">
        <v>2880</v>
      </c>
      <c r="AE7" s="664"/>
      <c r="AF7" s="664"/>
      <c r="AG7" s="664"/>
      <c r="AH7" s="664"/>
      <c r="AI7" s="664"/>
      <c r="AJ7" s="664"/>
      <c r="AK7" s="664"/>
      <c r="AL7" s="624">
        <v>0</v>
      </c>
      <c r="AM7" s="625"/>
      <c r="AN7" s="625"/>
      <c r="AO7" s="665"/>
      <c r="AP7" s="618" t="s">
        <v>237</v>
      </c>
      <c r="AQ7" s="619"/>
      <c r="AR7" s="619"/>
      <c r="AS7" s="619"/>
      <c r="AT7" s="619"/>
      <c r="AU7" s="619"/>
      <c r="AV7" s="619"/>
      <c r="AW7" s="619"/>
      <c r="AX7" s="619"/>
      <c r="AY7" s="619"/>
      <c r="AZ7" s="619"/>
      <c r="BA7" s="619"/>
      <c r="BB7" s="619"/>
      <c r="BC7" s="619"/>
      <c r="BD7" s="619"/>
      <c r="BE7" s="619"/>
      <c r="BF7" s="620"/>
      <c r="BG7" s="621">
        <v>2333907</v>
      </c>
      <c r="BH7" s="622"/>
      <c r="BI7" s="622"/>
      <c r="BJ7" s="622"/>
      <c r="BK7" s="622"/>
      <c r="BL7" s="622"/>
      <c r="BM7" s="622"/>
      <c r="BN7" s="623"/>
      <c r="BO7" s="663">
        <v>39.9</v>
      </c>
      <c r="BP7" s="663"/>
      <c r="BQ7" s="663"/>
      <c r="BR7" s="663"/>
      <c r="BS7" s="664">
        <v>74830</v>
      </c>
      <c r="BT7" s="664"/>
      <c r="BU7" s="664"/>
      <c r="BV7" s="664"/>
      <c r="BW7" s="664"/>
      <c r="BX7" s="664"/>
      <c r="BY7" s="664"/>
      <c r="BZ7" s="664"/>
      <c r="CA7" s="664"/>
      <c r="CB7" s="698"/>
      <c r="CD7" s="618" t="s">
        <v>238</v>
      </c>
      <c r="CE7" s="619"/>
      <c r="CF7" s="619"/>
      <c r="CG7" s="619"/>
      <c r="CH7" s="619"/>
      <c r="CI7" s="619"/>
      <c r="CJ7" s="619"/>
      <c r="CK7" s="619"/>
      <c r="CL7" s="619"/>
      <c r="CM7" s="619"/>
      <c r="CN7" s="619"/>
      <c r="CO7" s="619"/>
      <c r="CP7" s="619"/>
      <c r="CQ7" s="620"/>
      <c r="CR7" s="621">
        <v>5115009</v>
      </c>
      <c r="CS7" s="622"/>
      <c r="CT7" s="622"/>
      <c r="CU7" s="622"/>
      <c r="CV7" s="622"/>
      <c r="CW7" s="622"/>
      <c r="CX7" s="622"/>
      <c r="CY7" s="623"/>
      <c r="CZ7" s="663">
        <v>19</v>
      </c>
      <c r="DA7" s="663"/>
      <c r="DB7" s="663"/>
      <c r="DC7" s="663"/>
      <c r="DD7" s="627">
        <v>141212</v>
      </c>
      <c r="DE7" s="622"/>
      <c r="DF7" s="622"/>
      <c r="DG7" s="622"/>
      <c r="DH7" s="622"/>
      <c r="DI7" s="622"/>
      <c r="DJ7" s="622"/>
      <c r="DK7" s="622"/>
      <c r="DL7" s="622"/>
      <c r="DM7" s="622"/>
      <c r="DN7" s="622"/>
      <c r="DO7" s="622"/>
      <c r="DP7" s="623"/>
      <c r="DQ7" s="627">
        <v>2495337</v>
      </c>
      <c r="DR7" s="622"/>
      <c r="DS7" s="622"/>
      <c r="DT7" s="622"/>
      <c r="DU7" s="622"/>
      <c r="DV7" s="622"/>
      <c r="DW7" s="622"/>
      <c r="DX7" s="622"/>
      <c r="DY7" s="622"/>
      <c r="DZ7" s="622"/>
      <c r="EA7" s="622"/>
      <c r="EB7" s="622"/>
      <c r="EC7" s="662"/>
    </row>
    <row r="8" spans="2:143" ht="11.25" customHeight="1" x14ac:dyDescent="0.15">
      <c r="B8" s="618" t="s">
        <v>239</v>
      </c>
      <c r="C8" s="619"/>
      <c r="D8" s="619"/>
      <c r="E8" s="619"/>
      <c r="F8" s="619"/>
      <c r="G8" s="619"/>
      <c r="H8" s="619"/>
      <c r="I8" s="619"/>
      <c r="J8" s="619"/>
      <c r="K8" s="619"/>
      <c r="L8" s="619"/>
      <c r="M8" s="619"/>
      <c r="N8" s="619"/>
      <c r="O8" s="619"/>
      <c r="P8" s="619"/>
      <c r="Q8" s="620"/>
      <c r="R8" s="621">
        <v>42578</v>
      </c>
      <c r="S8" s="622"/>
      <c r="T8" s="622"/>
      <c r="U8" s="622"/>
      <c r="V8" s="622"/>
      <c r="W8" s="622"/>
      <c r="X8" s="622"/>
      <c r="Y8" s="623"/>
      <c r="Z8" s="663">
        <v>0.2</v>
      </c>
      <c r="AA8" s="663"/>
      <c r="AB8" s="663"/>
      <c r="AC8" s="663"/>
      <c r="AD8" s="664">
        <v>42578</v>
      </c>
      <c r="AE8" s="664"/>
      <c r="AF8" s="664"/>
      <c r="AG8" s="664"/>
      <c r="AH8" s="664"/>
      <c r="AI8" s="664"/>
      <c r="AJ8" s="664"/>
      <c r="AK8" s="664"/>
      <c r="AL8" s="624">
        <v>0.3</v>
      </c>
      <c r="AM8" s="625"/>
      <c r="AN8" s="625"/>
      <c r="AO8" s="665"/>
      <c r="AP8" s="618" t="s">
        <v>240</v>
      </c>
      <c r="AQ8" s="619"/>
      <c r="AR8" s="619"/>
      <c r="AS8" s="619"/>
      <c r="AT8" s="619"/>
      <c r="AU8" s="619"/>
      <c r="AV8" s="619"/>
      <c r="AW8" s="619"/>
      <c r="AX8" s="619"/>
      <c r="AY8" s="619"/>
      <c r="AZ8" s="619"/>
      <c r="BA8" s="619"/>
      <c r="BB8" s="619"/>
      <c r="BC8" s="619"/>
      <c r="BD8" s="619"/>
      <c r="BE8" s="619"/>
      <c r="BF8" s="620"/>
      <c r="BG8" s="621">
        <v>72390</v>
      </c>
      <c r="BH8" s="622"/>
      <c r="BI8" s="622"/>
      <c r="BJ8" s="622"/>
      <c r="BK8" s="622"/>
      <c r="BL8" s="622"/>
      <c r="BM8" s="622"/>
      <c r="BN8" s="623"/>
      <c r="BO8" s="663">
        <v>1.2</v>
      </c>
      <c r="BP8" s="663"/>
      <c r="BQ8" s="663"/>
      <c r="BR8" s="663"/>
      <c r="BS8" s="664" t="s">
        <v>241</v>
      </c>
      <c r="BT8" s="664"/>
      <c r="BU8" s="664"/>
      <c r="BV8" s="664"/>
      <c r="BW8" s="664"/>
      <c r="BX8" s="664"/>
      <c r="BY8" s="664"/>
      <c r="BZ8" s="664"/>
      <c r="CA8" s="664"/>
      <c r="CB8" s="698"/>
      <c r="CD8" s="618" t="s">
        <v>242</v>
      </c>
      <c r="CE8" s="619"/>
      <c r="CF8" s="619"/>
      <c r="CG8" s="619"/>
      <c r="CH8" s="619"/>
      <c r="CI8" s="619"/>
      <c r="CJ8" s="619"/>
      <c r="CK8" s="619"/>
      <c r="CL8" s="619"/>
      <c r="CM8" s="619"/>
      <c r="CN8" s="619"/>
      <c r="CO8" s="619"/>
      <c r="CP8" s="619"/>
      <c r="CQ8" s="620"/>
      <c r="CR8" s="621">
        <v>8099279</v>
      </c>
      <c r="CS8" s="622"/>
      <c r="CT8" s="622"/>
      <c r="CU8" s="622"/>
      <c r="CV8" s="622"/>
      <c r="CW8" s="622"/>
      <c r="CX8" s="622"/>
      <c r="CY8" s="623"/>
      <c r="CZ8" s="663">
        <v>30.1</v>
      </c>
      <c r="DA8" s="663"/>
      <c r="DB8" s="663"/>
      <c r="DC8" s="663"/>
      <c r="DD8" s="627">
        <v>15050</v>
      </c>
      <c r="DE8" s="622"/>
      <c r="DF8" s="622"/>
      <c r="DG8" s="622"/>
      <c r="DH8" s="622"/>
      <c r="DI8" s="622"/>
      <c r="DJ8" s="622"/>
      <c r="DK8" s="622"/>
      <c r="DL8" s="622"/>
      <c r="DM8" s="622"/>
      <c r="DN8" s="622"/>
      <c r="DO8" s="622"/>
      <c r="DP8" s="623"/>
      <c r="DQ8" s="627">
        <v>4183080</v>
      </c>
      <c r="DR8" s="622"/>
      <c r="DS8" s="622"/>
      <c r="DT8" s="622"/>
      <c r="DU8" s="622"/>
      <c r="DV8" s="622"/>
      <c r="DW8" s="622"/>
      <c r="DX8" s="622"/>
      <c r="DY8" s="622"/>
      <c r="DZ8" s="622"/>
      <c r="EA8" s="622"/>
      <c r="EB8" s="622"/>
      <c r="EC8" s="662"/>
    </row>
    <row r="9" spans="2:143" ht="11.25" customHeight="1" x14ac:dyDescent="0.15">
      <c r="B9" s="618" t="s">
        <v>243</v>
      </c>
      <c r="C9" s="619"/>
      <c r="D9" s="619"/>
      <c r="E9" s="619"/>
      <c r="F9" s="619"/>
      <c r="G9" s="619"/>
      <c r="H9" s="619"/>
      <c r="I9" s="619"/>
      <c r="J9" s="619"/>
      <c r="K9" s="619"/>
      <c r="L9" s="619"/>
      <c r="M9" s="619"/>
      <c r="N9" s="619"/>
      <c r="O9" s="619"/>
      <c r="P9" s="619"/>
      <c r="Q9" s="620"/>
      <c r="R9" s="621">
        <v>30335</v>
      </c>
      <c r="S9" s="622"/>
      <c r="T9" s="622"/>
      <c r="U9" s="622"/>
      <c r="V9" s="622"/>
      <c r="W9" s="622"/>
      <c r="X9" s="622"/>
      <c r="Y9" s="623"/>
      <c r="Z9" s="663">
        <v>0.1</v>
      </c>
      <c r="AA9" s="663"/>
      <c r="AB9" s="663"/>
      <c r="AC9" s="663"/>
      <c r="AD9" s="664">
        <v>30335</v>
      </c>
      <c r="AE9" s="664"/>
      <c r="AF9" s="664"/>
      <c r="AG9" s="664"/>
      <c r="AH9" s="664"/>
      <c r="AI9" s="664"/>
      <c r="AJ9" s="664"/>
      <c r="AK9" s="664"/>
      <c r="AL9" s="624">
        <v>0.2</v>
      </c>
      <c r="AM9" s="625"/>
      <c r="AN9" s="625"/>
      <c r="AO9" s="665"/>
      <c r="AP9" s="618" t="s">
        <v>244</v>
      </c>
      <c r="AQ9" s="619"/>
      <c r="AR9" s="619"/>
      <c r="AS9" s="619"/>
      <c r="AT9" s="619"/>
      <c r="AU9" s="619"/>
      <c r="AV9" s="619"/>
      <c r="AW9" s="619"/>
      <c r="AX9" s="619"/>
      <c r="AY9" s="619"/>
      <c r="AZ9" s="619"/>
      <c r="BA9" s="619"/>
      <c r="BB9" s="619"/>
      <c r="BC9" s="619"/>
      <c r="BD9" s="619"/>
      <c r="BE9" s="619"/>
      <c r="BF9" s="620"/>
      <c r="BG9" s="621">
        <v>1826406</v>
      </c>
      <c r="BH9" s="622"/>
      <c r="BI9" s="622"/>
      <c r="BJ9" s="622"/>
      <c r="BK9" s="622"/>
      <c r="BL9" s="622"/>
      <c r="BM9" s="622"/>
      <c r="BN9" s="623"/>
      <c r="BO9" s="663">
        <v>31.2</v>
      </c>
      <c r="BP9" s="663"/>
      <c r="BQ9" s="663"/>
      <c r="BR9" s="663"/>
      <c r="BS9" s="664" t="s">
        <v>241</v>
      </c>
      <c r="BT9" s="664"/>
      <c r="BU9" s="664"/>
      <c r="BV9" s="664"/>
      <c r="BW9" s="664"/>
      <c r="BX9" s="664"/>
      <c r="BY9" s="664"/>
      <c r="BZ9" s="664"/>
      <c r="CA9" s="664"/>
      <c r="CB9" s="698"/>
      <c r="CD9" s="618" t="s">
        <v>245</v>
      </c>
      <c r="CE9" s="619"/>
      <c r="CF9" s="619"/>
      <c r="CG9" s="619"/>
      <c r="CH9" s="619"/>
      <c r="CI9" s="619"/>
      <c r="CJ9" s="619"/>
      <c r="CK9" s="619"/>
      <c r="CL9" s="619"/>
      <c r="CM9" s="619"/>
      <c r="CN9" s="619"/>
      <c r="CO9" s="619"/>
      <c r="CP9" s="619"/>
      <c r="CQ9" s="620"/>
      <c r="CR9" s="621">
        <v>2085261</v>
      </c>
      <c r="CS9" s="622"/>
      <c r="CT9" s="622"/>
      <c r="CU9" s="622"/>
      <c r="CV9" s="622"/>
      <c r="CW9" s="622"/>
      <c r="CX9" s="622"/>
      <c r="CY9" s="623"/>
      <c r="CZ9" s="663">
        <v>7.7</v>
      </c>
      <c r="DA9" s="663"/>
      <c r="DB9" s="663"/>
      <c r="DC9" s="663"/>
      <c r="DD9" s="627">
        <v>578384</v>
      </c>
      <c r="DE9" s="622"/>
      <c r="DF9" s="622"/>
      <c r="DG9" s="622"/>
      <c r="DH9" s="622"/>
      <c r="DI9" s="622"/>
      <c r="DJ9" s="622"/>
      <c r="DK9" s="622"/>
      <c r="DL9" s="622"/>
      <c r="DM9" s="622"/>
      <c r="DN9" s="622"/>
      <c r="DO9" s="622"/>
      <c r="DP9" s="623"/>
      <c r="DQ9" s="627">
        <v>1034523</v>
      </c>
      <c r="DR9" s="622"/>
      <c r="DS9" s="622"/>
      <c r="DT9" s="622"/>
      <c r="DU9" s="622"/>
      <c r="DV9" s="622"/>
      <c r="DW9" s="622"/>
      <c r="DX9" s="622"/>
      <c r="DY9" s="622"/>
      <c r="DZ9" s="622"/>
      <c r="EA9" s="622"/>
      <c r="EB9" s="622"/>
      <c r="EC9" s="662"/>
    </row>
    <row r="10" spans="2:143" ht="11.25" customHeight="1" x14ac:dyDescent="0.15">
      <c r="B10" s="618" t="s">
        <v>246</v>
      </c>
      <c r="C10" s="619"/>
      <c r="D10" s="619"/>
      <c r="E10" s="619"/>
      <c r="F10" s="619"/>
      <c r="G10" s="619"/>
      <c r="H10" s="619"/>
      <c r="I10" s="619"/>
      <c r="J10" s="619"/>
      <c r="K10" s="619"/>
      <c r="L10" s="619"/>
      <c r="M10" s="619"/>
      <c r="N10" s="619"/>
      <c r="O10" s="619"/>
      <c r="P10" s="619"/>
      <c r="Q10" s="620"/>
      <c r="R10" s="621" t="s">
        <v>241</v>
      </c>
      <c r="S10" s="622"/>
      <c r="T10" s="622"/>
      <c r="U10" s="622"/>
      <c r="V10" s="622"/>
      <c r="W10" s="622"/>
      <c r="X10" s="622"/>
      <c r="Y10" s="623"/>
      <c r="Z10" s="663" t="s">
        <v>241</v>
      </c>
      <c r="AA10" s="663"/>
      <c r="AB10" s="663"/>
      <c r="AC10" s="663"/>
      <c r="AD10" s="664" t="s">
        <v>241</v>
      </c>
      <c r="AE10" s="664"/>
      <c r="AF10" s="664"/>
      <c r="AG10" s="664"/>
      <c r="AH10" s="664"/>
      <c r="AI10" s="664"/>
      <c r="AJ10" s="664"/>
      <c r="AK10" s="664"/>
      <c r="AL10" s="624" t="s">
        <v>129</v>
      </c>
      <c r="AM10" s="625"/>
      <c r="AN10" s="625"/>
      <c r="AO10" s="665"/>
      <c r="AP10" s="618" t="s">
        <v>247</v>
      </c>
      <c r="AQ10" s="619"/>
      <c r="AR10" s="619"/>
      <c r="AS10" s="619"/>
      <c r="AT10" s="619"/>
      <c r="AU10" s="619"/>
      <c r="AV10" s="619"/>
      <c r="AW10" s="619"/>
      <c r="AX10" s="619"/>
      <c r="AY10" s="619"/>
      <c r="AZ10" s="619"/>
      <c r="BA10" s="619"/>
      <c r="BB10" s="619"/>
      <c r="BC10" s="619"/>
      <c r="BD10" s="619"/>
      <c r="BE10" s="619"/>
      <c r="BF10" s="620"/>
      <c r="BG10" s="621">
        <v>177691</v>
      </c>
      <c r="BH10" s="622"/>
      <c r="BI10" s="622"/>
      <c r="BJ10" s="622"/>
      <c r="BK10" s="622"/>
      <c r="BL10" s="622"/>
      <c r="BM10" s="622"/>
      <c r="BN10" s="623"/>
      <c r="BO10" s="663">
        <v>3</v>
      </c>
      <c r="BP10" s="663"/>
      <c r="BQ10" s="663"/>
      <c r="BR10" s="663"/>
      <c r="BS10" s="664">
        <v>29603</v>
      </c>
      <c r="BT10" s="664"/>
      <c r="BU10" s="664"/>
      <c r="BV10" s="664"/>
      <c r="BW10" s="664"/>
      <c r="BX10" s="664"/>
      <c r="BY10" s="664"/>
      <c r="BZ10" s="664"/>
      <c r="CA10" s="664"/>
      <c r="CB10" s="698"/>
      <c r="CD10" s="618" t="s">
        <v>248</v>
      </c>
      <c r="CE10" s="619"/>
      <c r="CF10" s="619"/>
      <c r="CG10" s="619"/>
      <c r="CH10" s="619"/>
      <c r="CI10" s="619"/>
      <c r="CJ10" s="619"/>
      <c r="CK10" s="619"/>
      <c r="CL10" s="619"/>
      <c r="CM10" s="619"/>
      <c r="CN10" s="619"/>
      <c r="CO10" s="619"/>
      <c r="CP10" s="619"/>
      <c r="CQ10" s="620"/>
      <c r="CR10" s="621">
        <v>25121</v>
      </c>
      <c r="CS10" s="622"/>
      <c r="CT10" s="622"/>
      <c r="CU10" s="622"/>
      <c r="CV10" s="622"/>
      <c r="CW10" s="622"/>
      <c r="CX10" s="622"/>
      <c r="CY10" s="623"/>
      <c r="CZ10" s="663">
        <v>0.1</v>
      </c>
      <c r="DA10" s="663"/>
      <c r="DB10" s="663"/>
      <c r="DC10" s="663"/>
      <c r="DD10" s="627" t="s">
        <v>129</v>
      </c>
      <c r="DE10" s="622"/>
      <c r="DF10" s="622"/>
      <c r="DG10" s="622"/>
      <c r="DH10" s="622"/>
      <c r="DI10" s="622"/>
      <c r="DJ10" s="622"/>
      <c r="DK10" s="622"/>
      <c r="DL10" s="622"/>
      <c r="DM10" s="622"/>
      <c r="DN10" s="622"/>
      <c r="DO10" s="622"/>
      <c r="DP10" s="623"/>
      <c r="DQ10" s="627">
        <v>20021</v>
      </c>
      <c r="DR10" s="622"/>
      <c r="DS10" s="622"/>
      <c r="DT10" s="622"/>
      <c r="DU10" s="622"/>
      <c r="DV10" s="622"/>
      <c r="DW10" s="622"/>
      <c r="DX10" s="622"/>
      <c r="DY10" s="622"/>
      <c r="DZ10" s="622"/>
      <c r="EA10" s="622"/>
      <c r="EB10" s="622"/>
      <c r="EC10" s="662"/>
    </row>
    <row r="11" spans="2:143" ht="11.25" customHeight="1" x14ac:dyDescent="0.15">
      <c r="B11" s="618" t="s">
        <v>249</v>
      </c>
      <c r="C11" s="619"/>
      <c r="D11" s="619"/>
      <c r="E11" s="619"/>
      <c r="F11" s="619"/>
      <c r="G11" s="619"/>
      <c r="H11" s="619"/>
      <c r="I11" s="619"/>
      <c r="J11" s="619"/>
      <c r="K11" s="619"/>
      <c r="L11" s="619"/>
      <c r="M11" s="619"/>
      <c r="N11" s="619"/>
      <c r="O11" s="619"/>
      <c r="P11" s="619"/>
      <c r="Q11" s="620"/>
      <c r="R11" s="621">
        <v>1013367</v>
      </c>
      <c r="S11" s="622"/>
      <c r="T11" s="622"/>
      <c r="U11" s="622"/>
      <c r="V11" s="622"/>
      <c r="W11" s="622"/>
      <c r="X11" s="622"/>
      <c r="Y11" s="623"/>
      <c r="Z11" s="624">
        <v>3.7</v>
      </c>
      <c r="AA11" s="625"/>
      <c r="AB11" s="625"/>
      <c r="AC11" s="626"/>
      <c r="AD11" s="627">
        <v>1013367</v>
      </c>
      <c r="AE11" s="622"/>
      <c r="AF11" s="622"/>
      <c r="AG11" s="622"/>
      <c r="AH11" s="622"/>
      <c r="AI11" s="622"/>
      <c r="AJ11" s="622"/>
      <c r="AK11" s="623"/>
      <c r="AL11" s="624">
        <v>7.7</v>
      </c>
      <c r="AM11" s="625"/>
      <c r="AN11" s="625"/>
      <c r="AO11" s="665"/>
      <c r="AP11" s="618" t="s">
        <v>250</v>
      </c>
      <c r="AQ11" s="619"/>
      <c r="AR11" s="619"/>
      <c r="AS11" s="619"/>
      <c r="AT11" s="619"/>
      <c r="AU11" s="619"/>
      <c r="AV11" s="619"/>
      <c r="AW11" s="619"/>
      <c r="AX11" s="619"/>
      <c r="AY11" s="619"/>
      <c r="AZ11" s="619"/>
      <c r="BA11" s="619"/>
      <c r="BB11" s="619"/>
      <c r="BC11" s="619"/>
      <c r="BD11" s="619"/>
      <c r="BE11" s="619"/>
      <c r="BF11" s="620"/>
      <c r="BG11" s="621">
        <v>257420</v>
      </c>
      <c r="BH11" s="622"/>
      <c r="BI11" s="622"/>
      <c r="BJ11" s="622"/>
      <c r="BK11" s="622"/>
      <c r="BL11" s="622"/>
      <c r="BM11" s="622"/>
      <c r="BN11" s="623"/>
      <c r="BO11" s="663">
        <v>4.4000000000000004</v>
      </c>
      <c r="BP11" s="663"/>
      <c r="BQ11" s="663"/>
      <c r="BR11" s="663"/>
      <c r="BS11" s="664">
        <v>45227</v>
      </c>
      <c r="BT11" s="664"/>
      <c r="BU11" s="664"/>
      <c r="BV11" s="664"/>
      <c r="BW11" s="664"/>
      <c r="BX11" s="664"/>
      <c r="BY11" s="664"/>
      <c r="BZ11" s="664"/>
      <c r="CA11" s="664"/>
      <c r="CB11" s="698"/>
      <c r="CD11" s="618" t="s">
        <v>251</v>
      </c>
      <c r="CE11" s="619"/>
      <c r="CF11" s="619"/>
      <c r="CG11" s="619"/>
      <c r="CH11" s="619"/>
      <c r="CI11" s="619"/>
      <c r="CJ11" s="619"/>
      <c r="CK11" s="619"/>
      <c r="CL11" s="619"/>
      <c r="CM11" s="619"/>
      <c r="CN11" s="619"/>
      <c r="CO11" s="619"/>
      <c r="CP11" s="619"/>
      <c r="CQ11" s="620"/>
      <c r="CR11" s="621">
        <v>1897982</v>
      </c>
      <c r="CS11" s="622"/>
      <c r="CT11" s="622"/>
      <c r="CU11" s="622"/>
      <c r="CV11" s="622"/>
      <c r="CW11" s="622"/>
      <c r="CX11" s="622"/>
      <c r="CY11" s="623"/>
      <c r="CZ11" s="663">
        <v>7</v>
      </c>
      <c r="DA11" s="663"/>
      <c r="DB11" s="663"/>
      <c r="DC11" s="663"/>
      <c r="DD11" s="627">
        <v>763112</v>
      </c>
      <c r="DE11" s="622"/>
      <c r="DF11" s="622"/>
      <c r="DG11" s="622"/>
      <c r="DH11" s="622"/>
      <c r="DI11" s="622"/>
      <c r="DJ11" s="622"/>
      <c r="DK11" s="622"/>
      <c r="DL11" s="622"/>
      <c r="DM11" s="622"/>
      <c r="DN11" s="622"/>
      <c r="DO11" s="622"/>
      <c r="DP11" s="623"/>
      <c r="DQ11" s="627">
        <v>580274</v>
      </c>
      <c r="DR11" s="622"/>
      <c r="DS11" s="622"/>
      <c r="DT11" s="622"/>
      <c r="DU11" s="622"/>
      <c r="DV11" s="622"/>
      <c r="DW11" s="622"/>
      <c r="DX11" s="622"/>
      <c r="DY11" s="622"/>
      <c r="DZ11" s="622"/>
      <c r="EA11" s="622"/>
      <c r="EB11" s="622"/>
      <c r="EC11" s="662"/>
    </row>
    <row r="12" spans="2:143" ht="11.25" customHeight="1" x14ac:dyDescent="0.15">
      <c r="B12" s="618" t="s">
        <v>252</v>
      </c>
      <c r="C12" s="619"/>
      <c r="D12" s="619"/>
      <c r="E12" s="619"/>
      <c r="F12" s="619"/>
      <c r="G12" s="619"/>
      <c r="H12" s="619"/>
      <c r="I12" s="619"/>
      <c r="J12" s="619"/>
      <c r="K12" s="619"/>
      <c r="L12" s="619"/>
      <c r="M12" s="619"/>
      <c r="N12" s="619"/>
      <c r="O12" s="619"/>
      <c r="P12" s="619"/>
      <c r="Q12" s="620"/>
      <c r="R12" s="621">
        <v>28140</v>
      </c>
      <c r="S12" s="622"/>
      <c r="T12" s="622"/>
      <c r="U12" s="622"/>
      <c r="V12" s="622"/>
      <c r="W12" s="622"/>
      <c r="X12" s="622"/>
      <c r="Y12" s="623"/>
      <c r="Z12" s="663">
        <v>0.1</v>
      </c>
      <c r="AA12" s="663"/>
      <c r="AB12" s="663"/>
      <c r="AC12" s="663"/>
      <c r="AD12" s="664">
        <v>28140</v>
      </c>
      <c r="AE12" s="664"/>
      <c r="AF12" s="664"/>
      <c r="AG12" s="664"/>
      <c r="AH12" s="664"/>
      <c r="AI12" s="664"/>
      <c r="AJ12" s="664"/>
      <c r="AK12" s="664"/>
      <c r="AL12" s="624">
        <v>0.2</v>
      </c>
      <c r="AM12" s="625"/>
      <c r="AN12" s="625"/>
      <c r="AO12" s="665"/>
      <c r="AP12" s="618" t="s">
        <v>253</v>
      </c>
      <c r="AQ12" s="619"/>
      <c r="AR12" s="619"/>
      <c r="AS12" s="619"/>
      <c r="AT12" s="619"/>
      <c r="AU12" s="619"/>
      <c r="AV12" s="619"/>
      <c r="AW12" s="619"/>
      <c r="AX12" s="619"/>
      <c r="AY12" s="619"/>
      <c r="AZ12" s="619"/>
      <c r="BA12" s="619"/>
      <c r="BB12" s="619"/>
      <c r="BC12" s="619"/>
      <c r="BD12" s="619"/>
      <c r="BE12" s="619"/>
      <c r="BF12" s="620"/>
      <c r="BG12" s="621">
        <v>2707414</v>
      </c>
      <c r="BH12" s="622"/>
      <c r="BI12" s="622"/>
      <c r="BJ12" s="622"/>
      <c r="BK12" s="622"/>
      <c r="BL12" s="622"/>
      <c r="BM12" s="622"/>
      <c r="BN12" s="623"/>
      <c r="BO12" s="663">
        <v>46.3</v>
      </c>
      <c r="BP12" s="663"/>
      <c r="BQ12" s="663"/>
      <c r="BR12" s="663"/>
      <c r="BS12" s="664" t="s">
        <v>241</v>
      </c>
      <c r="BT12" s="664"/>
      <c r="BU12" s="664"/>
      <c r="BV12" s="664"/>
      <c r="BW12" s="664"/>
      <c r="BX12" s="664"/>
      <c r="BY12" s="664"/>
      <c r="BZ12" s="664"/>
      <c r="CA12" s="664"/>
      <c r="CB12" s="698"/>
      <c r="CD12" s="618" t="s">
        <v>254</v>
      </c>
      <c r="CE12" s="619"/>
      <c r="CF12" s="619"/>
      <c r="CG12" s="619"/>
      <c r="CH12" s="619"/>
      <c r="CI12" s="619"/>
      <c r="CJ12" s="619"/>
      <c r="CK12" s="619"/>
      <c r="CL12" s="619"/>
      <c r="CM12" s="619"/>
      <c r="CN12" s="619"/>
      <c r="CO12" s="619"/>
      <c r="CP12" s="619"/>
      <c r="CQ12" s="620"/>
      <c r="CR12" s="621">
        <v>764008</v>
      </c>
      <c r="CS12" s="622"/>
      <c r="CT12" s="622"/>
      <c r="CU12" s="622"/>
      <c r="CV12" s="622"/>
      <c r="CW12" s="622"/>
      <c r="CX12" s="622"/>
      <c r="CY12" s="623"/>
      <c r="CZ12" s="663">
        <v>2.8</v>
      </c>
      <c r="DA12" s="663"/>
      <c r="DB12" s="663"/>
      <c r="DC12" s="663"/>
      <c r="DD12" s="627">
        <v>163261</v>
      </c>
      <c r="DE12" s="622"/>
      <c r="DF12" s="622"/>
      <c r="DG12" s="622"/>
      <c r="DH12" s="622"/>
      <c r="DI12" s="622"/>
      <c r="DJ12" s="622"/>
      <c r="DK12" s="622"/>
      <c r="DL12" s="622"/>
      <c r="DM12" s="622"/>
      <c r="DN12" s="622"/>
      <c r="DO12" s="622"/>
      <c r="DP12" s="623"/>
      <c r="DQ12" s="627">
        <v>388361</v>
      </c>
      <c r="DR12" s="622"/>
      <c r="DS12" s="622"/>
      <c r="DT12" s="622"/>
      <c r="DU12" s="622"/>
      <c r="DV12" s="622"/>
      <c r="DW12" s="622"/>
      <c r="DX12" s="622"/>
      <c r="DY12" s="622"/>
      <c r="DZ12" s="622"/>
      <c r="EA12" s="622"/>
      <c r="EB12" s="622"/>
      <c r="EC12" s="662"/>
    </row>
    <row r="13" spans="2:143" ht="11.25" customHeight="1" x14ac:dyDescent="0.15">
      <c r="B13" s="618" t="s">
        <v>255</v>
      </c>
      <c r="C13" s="619"/>
      <c r="D13" s="619"/>
      <c r="E13" s="619"/>
      <c r="F13" s="619"/>
      <c r="G13" s="619"/>
      <c r="H13" s="619"/>
      <c r="I13" s="619"/>
      <c r="J13" s="619"/>
      <c r="K13" s="619"/>
      <c r="L13" s="619"/>
      <c r="M13" s="619"/>
      <c r="N13" s="619"/>
      <c r="O13" s="619"/>
      <c r="P13" s="619"/>
      <c r="Q13" s="620"/>
      <c r="R13" s="621" t="s">
        <v>129</v>
      </c>
      <c r="S13" s="622"/>
      <c r="T13" s="622"/>
      <c r="U13" s="622"/>
      <c r="V13" s="622"/>
      <c r="W13" s="622"/>
      <c r="X13" s="622"/>
      <c r="Y13" s="623"/>
      <c r="Z13" s="663" t="s">
        <v>129</v>
      </c>
      <c r="AA13" s="663"/>
      <c r="AB13" s="663"/>
      <c r="AC13" s="663"/>
      <c r="AD13" s="664" t="s">
        <v>129</v>
      </c>
      <c r="AE13" s="664"/>
      <c r="AF13" s="664"/>
      <c r="AG13" s="664"/>
      <c r="AH13" s="664"/>
      <c r="AI13" s="664"/>
      <c r="AJ13" s="664"/>
      <c r="AK13" s="664"/>
      <c r="AL13" s="624" t="s">
        <v>129</v>
      </c>
      <c r="AM13" s="625"/>
      <c r="AN13" s="625"/>
      <c r="AO13" s="665"/>
      <c r="AP13" s="618" t="s">
        <v>256</v>
      </c>
      <c r="AQ13" s="619"/>
      <c r="AR13" s="619"/>
      <c r="AS13" s="619"/>
      <c r="AT13" s="619"/>
      <c r="AU13" s="619"/>
      <c r="AV13" s="619"/>
      <c r="AW13" s="619"/>
      <c r="AX13" s="619"/>
      <c r="AY13" s="619"/>
      <c r="AZ13" s="619"/>
      <c r="BA13" s="619"/>
      <c r="BB13" s="619"/>
      <c r="BC13" s="619"/>
      <c r="BD13" s="619"/>
      <c r="BE13" s="619"/>
      <c r="BF13" s="620"/>
      <c r="BG13" s="621">
        <v>2689673</v>
      </c>
      <c r="BH13" s="622"/>
      <c r="BI13" s="622"/>
      <c r="BJ13" s="622"/>
      <c r="BK13" s="622"/>
      <c r="BL13" s="622"/>
      <c r="BM13" s="622"/>
      <c r="BN13" s="623"/>
      <c r="BO13" s="663">
        <v>46</v>
      </c>
      <c r="BP13" s="663"/>
      <c r="BQ13" s="663"/>
      <c r="BR13" s="663"/>
      <c r="BS13" s="664" t="s">
        <v>241</v>
      </c>
      <c r="BT13" s="664"/>
      <c r="BU13" s="664"/>
      <c r="BV13" s="664"/>
      <c r="BW13" s="664"/>
      <c r="BX13" s="664"/>
      <c r="BY13" s="664"/>
      <c r="BZ13" s="664"/>
      <c r="CA13" s="664"/>
      <c r="CB13" s="698"/>
      <c r="CD13" s="618" t="s">
        <v>257</v>
      </c>
      <c r="CE13" s="619"/>
      <c r="CF13" s="619"/>
      <c r="CG13" s="619"/>
      <c r="CH13" s="619"/>
      <c r="CI13" s="619"/>
      <c r="CJ13" s="619"/>
      <c r="CK13" s="619"/>
      <c r="CL13" s="619"/>
      <c r="CM13" s="619"/>
      <c r="CN13" s="619"/>
      <c r="CO13" s="619"/>
      <c r="CP13" s="619"/>
      <c r="CQ13" s="620"/>
      <c r="CR13" s="621">
        <v>2106139</v>
      </c>
      <c r="CS13" s="622"/>
      <c r="CT13" s="622"/>
      <c r="CU13" s="622"/>
      <c r="CV13" s="622"/>
      <c r="CW13" s="622"/>
      <c r="CX13" s="622"/>
      <c r="CY13" s="623"/>
      <c r="CZ13" s="663">
        <v>7.8</v>
      </c>
      <c r="DA13" s="663"/>
      <c r="DB13" s="663"/>
      <c r="DC13" s="663"/>
      <c r="DD13" s="627">
        <v>1039151</v>
      </c>
      <c r="DE13" s="622"/>
      <c r="DF13" s="622"/>
      <c r="DG13" s="622"/>
      <c r="DH13" s="622"/>
      <c r="DI13" s="622"/>
      <c r="DJ13" s="622"/>
      <c r="DK13" s="622"/>
      <c r="DL13" s="622"/>
      <c r="DM13" s="622"/>
      <c r="DN13" s="622"/>
      <c r="DO13" s="622"/>
      <c r="DP13" s="623"/>
      <c r="DQ13" s="627">
        <v>1021200</v>
      </c>
      <c r="DR13" s="622"/>
      <c r="DS13" s="622"/>
      <c r="DT13" s="622"/>
      <c r="DU13" s="622"/>
      <c r="DV13" s="622"/>
      <c r="DW13" s="622"/>
      <c r="DX13" s="622"/>
      <c r="DY13" s="622"/>
      <c r="DZ13" s="622"/>
      <c r="EA13" s="622"/>
      <c r="EB13" s="622"/>
      <c r="EC13" s="662"/>
    </row>
    <row r="14" spans="2:143" ht="11.25" customHeight="1" x14ac:dyDescent="0.15">
      <c r="B14" s="618" t="s">
        <v>258</v>
      </c>
      <c r="C14" s="619"/>
      <c r="D14" s="619"/>
      <c r="E14" s="619"/>
      <c r="F14" s="619"/>
      <c r="G14" s="619"/>
      <c r="H14" s="619"/>
      <c r="I14" s="619"/>
      <c r="J14" s="619"/>
      <c r="K14" s="619"/>
      <c r="L14" s="619"/>
      <c r="M14" s="619"/>
      <c r="N14" s="619"/>
      <c r="O14" s="619"/>
      <c r="P14" s="619"/>
      <c r="Q14" s="620"/>
      <c r="R14" s="621">
        <v>565</v>
      </c>
      <c r="S14" s="622"/>
      <c r="T14" s="622"/>
      <c r="U14" s="622"/>
      <c r="V14" s="622"/>
      <c r="W14" s="622"/>
      <c r="X14" s="622"/>
      <c r="Y14" s="623"/>
      <c r="Z14" s="663">
        <v>0</v>
      </c>
      <c r="AA14" s="663"/>
      <c r="AB14" s="663"/>
      <c r="AC14" s="663"/>
      <c r="AD14" s="664">
        <v>565</v>
      </c>
      <c r="AE14" s="664"/>
      <c r="AF14" s="664"/>
      <c r="AG14" s="664"/>
      <c r="AH14" s="664"/>
      <c r="AI14" s="664"/>
      <c r="AJ14" s="664"/>
      <c r="AK14" s="664"/>
      <c r="AL14" s="624">
        <v>0</v>
      </c>
      <c r="AM14" s="625"/>
      <c r="AN14" s="625"/>
      <c r="AO14" s="665"/>
      <c r="AP14" s="618" t="s">
        <v>259</v>
      </c>
      <c r="AQ14" s="619"/>
      <c r="AR14" s="619"/>
      <c r="AS14" s="619"/>
      <c r="AT14" s="619"/>
      <c r="AU14" s="619"/>
      <c r="AV14" s="619"/>
      <c r="AW14" s="619"/>
      <c r="AX14" s="619"/>
      <c r="AY14" s="619"/>
      <c r="AZ14" s="619"/>
      <c r="BA14" s="619"/>
      <c r="BB14" s="619"/>
      <c r="BC14" s="619"/>
      <c r="BD14" s="619"/>
      <c r="BE14" s="619"/>
      <c r="BF14" s="620"/>
      <c r="BG14" s="621">
        <v>192819</v>
      </c>
      <c r="BH14" s="622"/>
      <c r="BI14" s="622"/>
      <c r="BJ14" s="622"/>
      <c r="BK14" s="622"/>
      <c r="BL14" s="622"/>
      <c r="BM14" s="622"/>
      <c r="BN14" s="623"/>
      <c r="BO14" s="663">
        <v>3.3</v>
      </c>
      <c r="BP14" s="663"/>
      <c r="BQ14" s="663"/>
      <c r="BR14" s="663"/>
      <c r="BS14" s="664" t="s">
        <v>241</v>
      </c>
      <c r="BT14" s="664"/>
      <c r="BU14" s="664"/>
      <c r="BV14" s="664"/>
      <c r="BW14" s="664"/>
      <c r="BX14" s="664"/>
      <c r="BY14" s="664"/>
      <c r="BZ14" s="664"/>
      <c r="CA14" s="664"/>
      <c r="CB14" s="698"/>
      <c r="CD14" s="618" t="s">
        <v>260</v>
      </c>
      <c r="CE14" s="619"/>
      <c r="CF14" s="619"/>
      <c r="CG14" s="619"/>
      <c r="CH14" s="619"/>
      <c r="CI14" s="619"/>
      <c r="CJ14" s="619"/>
      <c r="CK14" s="619"/>
      <c r="CL14" s="619"/>
      <c r="CM14" s="619"/>
      <c r="CN14" s="619"/>
      <c r="CO14" s="619"/>
      <c r="CP14" s="619"/>
      <c r="CQ14" s="620"/>
      <c r="CR14" s="621">
        <v>1044143</v>
      </c>
      <c r="CS14" s="622"/>
      <c r="CT14" s="622"/>
      <c r="CU14" s="622"/>
      <c r="CV14" s="622"/>
      <c r="CW14" s="622"/>
      <c r="CX14" s="622"/>
      <c r="CY14" s="623"/>
      <c r="CZ14" s="663">
        <v>3.9</v>
      </c>
      <c r="DA14" s="663"/>
      <c r="DB14" s="663"/>
      <c r="DC14" s="663"/>
      <c r="DD14" s="627">
        <v>287302</v>
      </c>
      <c r="DE14" s="622"/>
      <c r="DF14" s="622"/>
      <c r="DG14" s="622"/>
      <c r="DH14" s="622"/>
      <c r="DI14" s="622"/>
      <c r="DJ14" s="622"/>
      <c r="DK14" s="622"/>
      <c r="DL14" s="622"/>
      <c r="DM14" s="622"/>
      <c r="DN14" s="622"/>
      <c r="DO14" s="622"/>
      <c r="DP14" s="623"/>
      <c r="DQ14" s="627">
        <v>737012</v>
      </c>
      <c r="DR14" s="622"/>
      <c r="DS14" s="622"/>
      <c r="DT14" s="622"/>
      <c r="DU14" s="622"/>
      <c r="DV14" s="622"/>
      <c r="DW14" s="622"/>
      <c r="DX14" s="622"/>
      <c r="DY14" s="622"/>
      <c r="DZ14" s="622"/>
      <c r="EA14" s="622"/>
      <c r="EB14" s="622"/>
      <c r="EC14" s="662"/>
    </row>
    <row r="15" spans="2:143" ht="11.25" customHeight="1" x14ac:dyDescent="0.15">
      <c r="B15" s="618" t="s">
        <v>261</v>
      </c>
      <c r="C15" s="619"/>
      <c r="D15" s="619"/>
      <c r="E15" s="619"/>
      <c r="F15" s="619"/>
      <c r="G15" s="619"/>
      <c r="H15" s="619"/>
      <c r="I15" s="619"/>
      <c r="J15" s="619"/>
      <c r="K15" s="619"/>
      <c r="L15" s="619"/>
      <c r="M15" s="619"/>
      <c r="N15" s="619"/>
      <c r="O15" s="619"/>
      <c r="P15" s="619"/>
      <c r="Q15" s="620"/>
      <c r="R15" s="621" t="s">
        <v>129</v>
      </c>
      <c r="S15" s="622"/>
      <c r="T15" s="622"/>
      <c r="U15" s="622"/>
      <c r="V15" s="622"/>
      <c r="W15" s="622"/>
      <c r="X15" s="622"/>
      <c r="Y15" s="623"/>
      <c r="Z15" s="663" t="s">
        <v>129</v>
      </c>
      <c r="AA15" s="663"/>
      <c r="AB15" s="663"/>
      <c r="AC15" s="663"/>
      <c r="AD15" s="664" t="s">
        <v>129</v>
      </c>
      <c r="AE15" s="664"/>
      <c r="AF15" s="664"/>
      <c r="AG15" s="664"/>
      <c r="AH15" s="664"/>
      <c r="AI15" s="664"/>
      <c r="AJ15" s="664"/>
      <c r="AK15" s="664"/>
      <c r="AL15" s="624" t="s">
        <v>241</v>
      </c>
      <c r="AM15" s="625"/>
      <c r="AN15" s="625"/>
      <c r="AO15" s="665"/>
      <c r="AP15" s="618" t="s">
        <v>262</v>
      </c>
      <c r="AQ15" s="619"/>
      <c r="AR15" s="619"/>
      <c r="AS15" s="619"/>
      <c r="AT15" s="619"/>
      <c r="AU15" s="619"/>
      <c r="AV15" s="619"/>
      <c r="AW15" s="619"/>
      <c r="AX15" s="619"/>
      <c r="AY15" s="619"/>
      <c r="AZ15" s="619"/>
      <c r="BA15" s="619"/>
      <c r="BB15" s="619"/>
      <c r="BC15" s="619"/>
      <c r="BD15" s="619"/>
      <c r="BE15" s="619"/>
      <c r="BF15" s="620"/>
      <c r="BG15" s="621">
        <v>284103</v>
      </c>
      <c r="BH15" s="622"/>
      <c r="BI15" s="622"/>
      <c r="BJ15" s="622"/>
      <c r="BK15" s="622"/>
      <c r="BL15" s="622"/>
      <c r="BM15" s="622"/>
      <c r="BN15" s="623"/>
      <c r="BO15" s="663">
        <v>4.9000000000000004</v>
      </c>
      <c r="BP15" s="663"/>
      <c r="BQ15" s="663"/>
      <c r="BR15" s="663"/>
      <c r="BS15" s="664" t="s">
        <v>129</v>
      </c>
      <c r="BT15" s="664"/>
      <c r="BU15" s="664"/>
      <c r="BV15" s="664"/>
      <c r="BW15" s="664"/>
      <c r="BX15" s="664"/>
      <c r="BY15" s="664"/>
      <c r="BZ15" s="664"/>
      <c r="CA15" s="664"/>
      <c r="CB15" s="698"/>
      <c r="CD15" s="618" t="s">
        <v>263</v>
      </c>
      <c r="CE15" s="619"/>
      <c r="CF15" s="619"/>
      <c r="CG15" s="619"/>
      <c r="CH15" s="619"/>
      <c r="CI15" s="619"/>
      <c r="CJ15" s="619"/>
      <c r="CK15" s="619"/>
      <c r="CL15" s="619"/>
      <c r="CM15" s="619"/>
      <c r="CN15" s="619"/>
      <c r="CO15" s="619"/>
      <c r="CP15" s="619"/>
      <c r="CQ15" s="620"/>
      <c r="CR15" s="621">
        <v>2131087</v>
      </c>
      <c r="CS15" s="622"/>
      <c r="CT15" s="622"/>
      <c r="CU15" s="622"/>
      <c r="CV15" s="622"/>
      <c r="CW15" s="622"/>
      <c r="CX15" s="622"/>
      <c r="CY15" s="623"/>
      <c r="CZ15" s="663">
        <v>7.9</v>
      </c>
      <c r="DA15" s="663"/>
      <c r="DB15" s="663"/>
      <c r="DC15" s="663"/>
      <c r="DD15" s="627">
        <v>221003</v>
      </c>
      <c r="DE15" s="622"/>
      <c r="DF15" s="622"/>
      <c r="DG15" s="622"/>
      <c r="DH15" s="622"/>
      <c r="DI15" s="622"/>
      <c r="DJ15" s="622"/>
      <c r="DK15" s="622"/>
      <c r="DL15" s="622"/>
      <c r="DM15" s="622"/>
      <c r="DN15" s="622"/>
      <c r="DO15" s="622"/>
      <c r="DP15" s="623"/>
      <c r="DQ15" s="627">
        <v>1505582</v>
      </c>
      <c r="DR15" s="622"/>
      <c r="DS15" s="622"/>
      <c r="DT15" s="622"/>
      <c r="DU15" s="622"/>
      <c r="DV15" s="622"/>
      <c r="DW15" s="622"/>
      <c r="DX15" s="622"/>
      <c r="DY15" s="622"/>
      <c r="DZ15" s="622"/>
      <c r="EA15" s="622"/>
      <c r="EB15" s="622"/>
      <c r="EC15" s="662"/>
    </row>
    <row r="16" spans="2:143" ht="11.25" customHeight="1" x14ac:dyDescent="0.15">
      <c r="B16" s="618" t="s">
        <v>264</v>
      </c>
      <c r="C16" s="619"/>
      <c r="D16" s="619"/>
      <c r="E16" s="619"/>
      <c r="F16" s="619"/>
      <c r="G16" s="619"/>
      <c r="H16" s="619"/>
      <c r="I16" s="619"/>
      <c r="J16" s="619"/>
      <c r="K16" s="619"/>
      <c r="L16" s="619"/>
      <c r="M16" s="619"/>
      <c r="N16" s="619"/>
      <c r="O16" s="619"/>
      <c r="P16" s="619"/>
      <c r="Q16" s="620"/>
      <c r="R16" s="621">
        <v>36247</v>
      </c>
      <c r="S16" s="622"/>
      <c r="T16" s="622"/>
      <c r="U16" s="622"/>
      <c r="V16" s="622"/>
      <c r="W16" s="622"/>
      <c r="X16" s="622"/>
      <c r="Y16" s="623"/>
      <c r="Z16" s="663">
        <v>0.1</v>
      </c>
      <c r="AA16" s="663"/>
      <c r="AB16" s="663"/>
      <c r="AC16" s="663"/>
      <c r="AD16" s="664">
        <v>36247</v>
      </c>
      <c r="AE16" s="664"/>
      <c r="AF16" s="664"/>
      <c r="AG16" s="664"/>
      <c r="AH16" s="664"/>
      <c r="AI16" s="664"/>
      <c r="AJ16" s="664"/>
      <c r="AK16" s="664"/>
      <c r="AL16" s="624">
        <v>0.3</v>
      </c>
      <c r="AM16" s="625"/>
      <c r="AN16" s="625"/>
      <c r="AO16" s="665"/>
      <c r="AP16" s="618" t="s">
        <v>265</v>
      </c>
      <c r="AQ16" s="619"/>
      <c r="AR16" s="619"/>
      <c r="AS16" s="619"/>
      <c r="AT16" s="619"/>
      <c r="AU16" s="619"/>
      <c r="AV16" s="619"/>
      <c r="AW16" s="619"/>
      <c r="AX16" s="619"/>
      <c r="AY16" s="619"/>
      <c r="AZ16" s="619"/>
      <c r="BA16" s="619"/>
      <c r="BB16" s="619"/>
      <c r="BC16" s="619"/>
      <c r="BD16" s="619"/>
      <c r="BE16" s="619"/>
      <c r="BF16" s="620"/>
      <c r="BG16" s="621" t="s">
        <v>129</v>
      </c>
      <c r="BH16" s="622"/>
      <c r="BI16" s="622"/>
      <c r="BJ16" s="622"/>
      <c r="BK16" s="622"/>
      <c r="BL16" s="622"/>
      <c r="BM16" s="622"/>
      <c r="BN16" s="623"/>
      <c r="BO16" s="663" t="s">
        <v>241</v>
      </c>
      <c r="BP16" s="663"/>
      <c r="BQ16" s="663"/>
      <c r="BR16" s="663"/>
      <c r="BS16" s="664" t="s">
        <v>129</v>
      </c>
      <c r="BT16" s="664"/>
      <c r="BU16" s="664"/>
      <c r="BV16" s="664"/>
      <c r="BW16" s="664"/>
      <c r="BX16" s="664"/>
      <c r="BY16" s="664"/>
      <c r="BZ16" s="664"/>
      <c r="CA16" s="664"/>
      <c r="CB16" s="698"/>
      <c r="CD16" s="618" t="s">
        <v>266</v>
      </c>
      <c r="CE16" s="619"/>
      <c r="CF16" s="619"/>
      <c r="CG16" s="619"/>
      <c r="CH16" s="619"/>
      <c r="CI16" s="619"/>
      <c r="CJ16" s="619"/>
      <c r="CK16" s="619"/>
      <c r="CL16" s="619"/>
      <c r="CM16" s="619"/>
      <c r="CN16" s="619"/>
      <c r="CO16" s="619"/>
      <c r="CP16" s="619"/>
      <c r="CQ16" s="620"/>
      <c r="CR16" s="621">
        <v>128221</v>
      </c>
      <c r="CS16" s="622"/>
      <c r="CT16" s="622"/>
      <c r="CU16" s="622"/>
      <c r="CV16" s="622"/>
      <c r="CW16" s="622"/>
      <c r="CX16" s="622"/>
      <c r="CY16" s="623"/>
      <c r="CZ16" s="663">
        <v>0.5</v>
      </c>
      <c r="DA16" s="663"/>
      <c r="DB16" s="663"/>
      <c r="DC16" s="663"/>
      <c r="DD16" s="627" t="s">
        <v>129</v>
      </c>
      <c r="DE16" s="622"/>
      <c r="DF16" s="622"/>
      <c r="DG16" s="622"/>
      <c r="DH16" s="622"/>
      <c r="DI16" s="622"/>
      <c r="DJ16" s="622"/>
      <c r="DK16" s="622"/>
      <c r="DL16" s="622"/>
      <c r="DM16" s="622"/>
      <c r="DN16" s="622"/>
      <c r="DO16" s="622"/>
      <c r="DP16" s="623"/>
      <c r="DQ16" s="627">
        <v>11578</v>
      </c>
      <c r="DR16" s="622"/>
      <c r="DS16" s="622"/>
      <c r="DT16" s="622"/>
      <c r="DU16" s="622"/>
      <c r="DV16" s="622"/>
      <c r="DW16" s="622"/>
      <c r="DX16" s="622"/>
      <c r="DY16" s="622"/>
      <c r="DZ16" s="622"/>
      <c r="EA16" s="622"/>
      <c r="EB16" s="622"/>
      <c r="EC16" s="662"/>
    </row>
    <row r="17" spans="2:133" ht="11.25" customHeight="1" x14ac:dyDescent="0.15">
      <c r="B17" s="618" t="s">
        <v>267</v>
      </c>
      <c r="C17" s="619"/>
      <c r="D17" s="619"/>
      <c r="E17" s="619"/>
      <c r="F17" s="619"/>
      <c r="G17" s="619"/>
      <c r="H17" s="619"/>
      <c r="I17" s="619"/>
      <c r="J17" s="619"/>
      <c r="K17" s="619"/>
      <c r="L17" s="619"/>
      <c r="M17" s="619"/>
      <c r="N17" s="619"/>
      <c r="O17" s="619"/>
      <c r="P17" s="619"/>
      <c r="Q17" s="620"/>
      <c r="R17" s="621">
        <v>91523</v>
      </c>
      <c r="S17" s="622"/>
      <c r="T17" s="622"/>
      <c r="U17" s="622"/>
      <c r="V17" s="622"/>
      <c r="W17" s="622"/>
      <c r="X17" s="622"/>
      <c r="Y17" s="623"/>
      <c r="Z17" s="663">
        <v>0.3</v>
      </c>
      <c r="AA17" s="663"/>
      <c r="AB17" s="663"/>
      <c r="AC17" s="663"/>
      <c r="AD17" s="664">
        <v>91523</v>
      </c>
      <c r="AE17" s="664"/>
      <c r="AF17" s="664"/>
      <c r="AG17" s="664"/>
      <c r="AH17" s="664"/>
      <c r="AI17" s="664"/>
      <c r="AJ17" s="664"/>
      <c r="AK17" s="664"/>
      <c r="AL17" s="624">
        <v>0.7</v>
      </c>
      <c r="AM17" s="625"/>
      <c r="AN17" s="625"/>
      <c r="AO17" s="665"/>
      <c r="AP17" s="618" t="s">
        <v>268</v>
      </c>
      <c r="AQ17" s="619"/>
      <c r="AR17" s="619"/>
      <c r="AS17" s="619"/>
      <c r="AT17" s="619"/>
      <c r="AU17" s="619"/>
      <c r="AV17" s="619"/>
      <c r="AW17" s="619"/>
      <c r="AX17" s="619"/>
      <c r="AY17" s="619"/>
      <c r="AZ17" s="619"/>
      <c r="BA17" s="619"/>
      <c r="BB17" s="619"/>
      <c r="BC17" s="619"/>
      <c r="BD17" s="619"/>
      <c r="BE17" s="619"/>
      <c r="BF17" s="620"/>
      <c r="BG17" s="621" t="s">
        <v>241</v>
      </c>
      <c r="BH17" s="622"/>
      <c r="BI17" s="622"/>
      <c r="BJ17" s="622"/>
      <c r="BK17" s="622"/>
      <c r="BL17" s="622"/>
      <c r="BM17" s="622"/>
      <c r="BN17" s="623"/>
      <c r="BO17" s="663" t="s">
        <v>241</v>
      </c>
      <c r="BP17" s="663"/>
      <c r="BQ17" s="663"/>
      <c r="BR17" s="663"/>
      <c r="BS17" s="664" t="s">
        <v>241</v>
      </c>
      <c r="BT17" s="664"/>
      <c r="BU17" s="664"/>
      <c r="BV17" s="664"/>
      <c r="BW17" s="664"/>
      <c r="BX17" s="664"/>
      <c r="BY17" s="664"/>
      <c r="BZ17" s="664"/>
      <c r="CA17" s="664"/>
      <c r="CB17" s="698"/>
      <c r="CD17" s="618" t="s">
        <v>269</v>
      </c>
      <c r="CE17" s="619"/>
      <c r="CF17" s="619"/>
      <c r="CG17" s="619"/>
      <c r="CH17" s="619"/>
      <c r="CI17" s="619"/>
      <c r="CJ17" s="619"/>
      <c r="CK17" s="619"/>
      <c r="CL17" s="619"/>
      <c r="CM17" s="619"/>
      <c r="CN17" s="619"/>
      <c r="CO17" s="619"/>
      <c r="CP17" s="619"/>
      <c r="CQ17" s="620"/>
      <c r="CR17" s="621">
        <v>3364205</v>
      </c>
      <c r="CS17" s="622"/>
      <c r="CT17" s="622"/>
      <c r="CU17" s="622"/>
      <c r="CV17" s="622"/>
      <c r="CW17" s="622"/>
      <c r="CX17" s="622"/>
      <c r="CY17" s="623"/>
      <c r="CZ17" s="663">
        <v>12.5</v>
      </c>
      <c r="DA17" s="663"/>
      <c r="DB17" s="663"/>
      <c r="DC17" s="663"/>
      <c r="DD17" s="627" t="s">
        <v>129</v>
      </c>
      <c r="DE17" s="622"/>
      <c r="DF17" s="622"/>
      <c r="DG17" s="622"/>
      <c r="DH17" s="622"/>
      <c r="DI17" s="622"/>
      <c r="DJ17" s="622"/>
      <c r="DK17" s="622"/>
      <c r="DL17" s="622"/>
      <c r="DM17" s="622"/>
      <c r="DN17" s="622"/>
      <c r="DO17" s="622"/>
      <c r="DP17" s="623"/>
      <c r="DQ17" s="627">
        <v>3153869</v>
      </c>
      <c r="DR17" s="622"/>
      <c r="DS17" s="622"/>
      <c r="DT17" s="622"/>
      <c r="DU17" s="622"/>
      <c r="DV17" s="622"/>
      <c r="DW17" s="622"/>
      <c r="DX17" s="622"/>
      <c r="DY17" s="622"/>
      <c r="DZ17" s="622"/>
      <c r="EA17" s="622"/>
      <c r="EB17" s="622"/>
      <c r="EC17" s="662"/>
    </row>
    <row r="18" spans="2:133" ht="11.25" customHeight="1" x14ac:dyDescent="0.15">
      <c r="B18" s="618" t="s">
        <v>270</v>
      </c>
      <c r="C18" s="619"/>
      <c r="D18" s="619"/>
      <c r="E18" s="619"/>
      <c r="F18" s="619"/>
      <c r="G18" s="619"/>
      <c r="H18" s="619"/>
      <c r="I18" s="619"/>
      <c r="J18" s="619"/>
      <c r="K18" s="619"/>
      <c r="L18" s="619"/>
      <c r="M18" s="619"/>
      <c r="N18" s="619"/>
      <c r="O18" s="619"/>
      <c r="P18" s="619"/>
      <c r="Q18" s="620"/>
      <c r="R18" s="621">
        <v>29984</v>
      </c>
      <c r="S18" s="622"/>
      <c r="T18" s="622"/>
      <c r="U18" s="622"/>
      <c r="V18" s="622"/>
      <c r="W18" s="622"/>
      <c r="X18" s="622"/>
      <c r="Y18" s="623"/>
      <c r="Z18" s="663">
        <v>0.1</v>
      </c>
      <c r="AA18" s="663"/>
      <c r="AB18" s="663"/>
      <c r="AC18" s="663"/>
      <c r="AD18" s="664">
        <v>29984</v>
      </c>
      <c r="AE18" s="664"/>
      <c r="AF18" s="664"/>
      <c r="AG18" s="664"/>
      <c r="AH18" s="664"/>
      <c r="AI18" s="664"/>
      <c r="AJ18" s="664"/>
      <c r="AK18" s="664"/>
      <c r="AL18" s="624">
        <v>0.2</v>
      </c>
      <c r="AM18" s="625"/>
      <c r="AN18" s="625"/>
      <c r="AO18" s="665"/>
      <c r="AP18" s="618" t="s">
        <v>271</v>
      </c>
      <c r="AQ18" s="619"/>
      <c r="AR18" s="619"/>
      <c r="AS18" s="619"/>
      <c r="AT18" s="619"/>
      <c r="AU18" s="619"/>
      <c r="AV18" s="619"/>
      <c r="AW18" s="619"/>
      <c r="AX18" s="619"/>
      <c r="AY18" s="619"/>
      <c r="AZ18" s="619"/>
      <c r="BA18" s="619"/>
      <c r="BB18" s="619"/>
      <c r="BC18" s="619"/>
      <c r="BD18" s="619"/>
      <c r="BE18" s="619"/>
      <c r="BF18" s="620"/>
      <c r="BG18" s="621" t="s">
        <v>129</v>
      </c>
      <c r="BH18" s="622"/>
      <c r="BI18" s="622"/>
      <c r="BJ18" s="622"/>
      <c r="BK18" s="622"/>
      <c r="BL18" s="622"/>
      <c r="BM18" s="622"/>
      <c r="BN18" s="623"/>
      <c r="BO18" s="663" t="s">
        <v>129</v>
      </c>
      <c r="BP18" s="663"/>
      <c r="BQ18" s="663"/>
      <c r="BR18" s="663"/>
      <c r="BS18" s="664" t="s">
        <v>129</v>
      </c>
      <c r="BT18" s="664"/>
      <c r="BU18" s="664"/>
      <c r="BV18" s="664"/>
      <c r="BW18" s="664"/>
      <c r="BX18" s="664"/>
      <c r="BY18" s="664"/>
      <c r="BZ18" s="664"/>
      <c r="CA18" s="664"/>
      <c r="CB18" s="698"/>
      <c r="CD18" s="618" t="s">
        <v>272</v>
      </c>
      <c r="CE18" s="619"/>
      <c r="CF18" s="619"/>
      <c r="CG18" s="619"/>
      <c r="CH18" s="619"/>
      <c r="CI18" s="619"/>
      <c r="CJ18" s="619"/>
      <c r="CK18" s="619"/>
      <c r="CL18" s="619"/>
      <c r="CM18" s="619"/>
      <c r="CN18" s="619"/>
      <c r="CO18" s="619"/>
      <c r="CP18" s="619"/>
      <c r="CQ18" s="620"/>
      <c r="CR18" s="621" t="s">
        <v>129</v>
      </c>
      <c r="CS18" s="622"/>
      <c r="CT18" s="622"/>
      <c r="CU18" s="622"/>
      <c r="CV18" s="622"/>
      <c r="CW18" s="622"/>
      <c r="CX18" s="622"/>
      <c r="CY18" s="623"/>
      <c r="CZ18" s="663" t="s">
        <v>129</v>
      </c>
      <c r="DA18" s="663"/>
      <c r="DB18" s="663"/>
      <c r="DC18" s="663"/>
      <c r="DD18" s="627" t="s">
        <v>129</v>
      </c>
      <c r="DE18" s="622"/>
      <c r="DF18" s="622"/>
      <c r="DG18" s="622"/>
      <c r="DH18" s="622"/>
      <c r="DI18" s="622"/>
      <c r="DJ18" s="622"/>
      <c r="DK18" s="622"/>
      <c r="DL18" s="622"/>
      <c r="DM18" s="622"/>
      <c r="DN18" s="622"/>
      <c r="DO18" s="622"/>
      <c r="DP18" s="623"/>
      <c r="DQ18" s="627" t="s">
        <v>129</v>
      </c>
      <c r="DR18" s="622"/>
      <c r="DS18" s="622"/>
      <c r="DT18" s="622"/>
      <c r="DU18" s="622"/>
      <c r="DV18" s="622"/>
      <c r="DW18" s="622"/>
      <c r="DX18" s="622"/>
      <c r="DY18" s="622"/>
      <c r="DZ18" s="622"/>
      <c r="EA18" s="622"/>
      <c r="EB18" s="622"/>
      <c r="EC18" s="662"/>
    </row>
    <row r="19" spans="2:133" ht="11.25" customHeight="1" x14ac:dyDescent="0.15">
      <c r="B19" s="618" t="s">
        <v>273</v>
      </c>
      <c r="C19" s="619"/>
      <c r="D19" s="619"/>
      <c r="E19" s="619"/>
      <c r="F19" s="619"/>
      <c r="G19" s="619"/>
      <c r="H19" s="619"/>
      <c r="I19" s="619"/>
      <c r="J19" s="619"/>
      <c r="K19" s="619"/>
      <c r="L19" s="619"/>
      <c r="M19" s="619"/>
      <c r="N19" s="619"/>
      <c r="O19" s="619"/>
      <c r="P19" s="619"/>
      <c r="Q19" s="620"/>
      <c r="R19" s="621">
        <v>25404</v>
      </c>
      <c r="S19" s="622"/>
      <c r="T19" s="622"/>
      <c r="U19" s="622"/>
      <c r="V19" s="622"/>
      <c r="W19" s="622"/>
      <c r="X19" s="622"/>
      <c r="Y19" s="623"/>
      <c r="Z19" s="663">
        <v>0.1</v>
      </c>
      <c r="AA19" s="663"/>
      <c r="AB19" s="663"/>
      <c r="AC19" s="663"/>
      <c r="AD19" s="664">
        <v>25404</v>
      </c>
      <c r="AE19" s="664"/>
      <c r="AF19" s="664"/>
      <c r="AG19" s="664"/>
      <c r="AH19" s="664"/>
      <c r="AI19" s="664"/>
      <c r="AJ19" s="664"/>
      <c r="AK19" s="664"/>
      <c r="AL19" s="624">
        <v>0.2</v>
      </c>
      <c r="AM19" s="625"/>
      <c r="AN19" s="625"/>
      <c r="AO19" s="665"/>
      <c r="AP19" s="618" t="s">
        <v>274</v>
      </c>
      <c r="AQ19" s="619"/>
      <c r="AR19" s="619"/>
      <c r="AS19" s="619"/>
      <c r="AT19" s="619"/>
      <c r="AU19" s="619"/>
      <c r="AV19" s="619"/>
      <c r="AW19" s="619"/>
      <c r="AX19" s="619"/>
      <c r="AY19" s="619"/>
      <c r="AZ19" s="619"/>
      <c r="BA19" s="619"/>
      <c r="BB19" s="619"/>
      <c r="BC19" s="619"/>
      <c r="BD19" s="619"/>
      <c r="BE19" s="619"/>
      <c r="BF19" s="620"/>
      <c r="BG19" s="621">
        <v>328473</v>
      </c>
      <c r="BH19" s="622"/>
      <c r="BI19" s="622"/>
      <c r="BJ19" s="622"/>
      <c r="BK19" s="622"/>
      <c r="BL19" s="622"/>
      <c r="BM19" s="622"/>
      <c r="BN19" s="623"/>
      <c r="BO19" s="663">
        <v>5.6</v>
      </c>
      <c r="BP19" s="663"/>
      <c r="BQ19" s="663"/>
      <c r="BR19" s="663"/>
      <c r="BS19" s="664" t="s">
        <v>129</v>
      </c>
      <c r="BT19" s="664"/>
      <c r="BU19" s="664"/>
      <c r="BV19" s="664"/>
      <c r="BW19" s="664"/>
      <c r="BX19" s="664"/>
      <c r="BY19" s="664"/>
      <c r="BZ19" s="664"/>
      <c r="CA19" s="664"/>
      <c r="CB19" s="698"/>
      <c r="CD19" s="618" t="s">
        <v>275</v>
      </c>
      <c r="CE19" s="619"/>
      <c r="CF19" s="619"/>
      <c r="CG19" s="619"/>
      <c r="CH19" s="619"/>
      <c r="CI19" s="619"/>
      <c r="CJ19" s="619"/>
      <c r="CK19" s="619"/>
      <c r="CL19" s="619"/>
      <c r="CM19" s="619"/>
      <c r="CN19" s="619"/>
      <c r="CO19" s="619"/>
      <c r="CP19" s="619"/>
      <c r="CQ19" s="620"/>
      <c r="CR19" s="621" t="s">
        <v>129</v>
      </c>
      <c r="CS19" s="622"/>
      <c r="CT19" s="622"/>
      <c r="CU19" s="622"/>
      <c r="CV19" s="622"/>
      <c r="CW19" s="622"/>
      <c r="CX19" s="622"/>
      <c r="CY19" s="623"/>
      <c r="CZ19" s="663" t="s">
        <v>241</v>
      </c>
      <c r="DA19" s="663"/>
      <c r="DB19" s="663"/>
      <c r="DC19" s="663"/>
      <c r="DD19" s="627" t="s">
        <v>241</v>
      </c>
      <c r="DE19" s="622"/>
      <c r="DF19" s="622"/>
      <c r="DG19" s="622"/>
      <c r="DH19" s="622"/>
      <c r="DI19" s="622"/>
      <c r="DJ19" s="622"/>
      <c r="DK19" s="622"/>
      <c r="DL19" s="622"/>
      <c r="DM19" s="622"/>
      <c r="DN19" s="622"/>
      <c r="DO19" s="622"/>
      <c r="DP19" s="623"/>
      <c r="DQ19" s="627" t="s">
        <v>241</v>
      </c>
      <c r="DR19" s="622"/>
      <c r="DS19" s="622"/>
      <c r="DT19" s="622"/>
      <c r="DU19" s="622"/>
      <c r="DV19" s="622"/>
      <c r="DW19" s="622"/>
      <c r="DX19" s="622"/>
      <c r="DY19" s="622"/>
      <c r="DZ19" s="622"/>
      <c r="EA19" s="622"/>
      <c r="EB19" s="622"/>
      <c r="EC19" s="662"/>
    </row>
    <row r="20" spans="2:133" ht="11.25" customHeight="1" x14ac:dyDescent="0.15">
      <c r="B20" s="688" t="s">
        <v>276</v>
      </c>
      <c r="C20" s="689"/>
      <c r="D20" s="689"/>
      <c r="E20" s="689"/>
      <c r="F20" s="689"/>
      <c r="G20" s="689"/>
      <c r="H20" s="689"/>
      <c r="I20" s="689"/>
      <c r="J20" s="689"/>
      <c r="K20" s="689"/>
      <c r="L20" s="689"/>
      <c r="M20" s="689"/>
      <c r="N20" s="689"/>
      <c r="O20" s="689"/>
      <c r="P20" s="689"/>
      <c r="Q20" s="690"/>
      <c r="R20" s="621">
        <v>4580</v>
      </c>
      <c r="S20" s="622"/>
      <c r="T20" s="622"/>
      <c r="U20" s="622"/>
      <c r="V20" s="622"/>
      <c r="W20" s="622"/>
      <c r="X20" s="622"/>
      <c r="Y20" s="623"/>
      <c r="Z20" s="663">
        <v>0</v>
      </c>
      <c r="AA20" s="663"/>
      <c r="AB20" s="663"/>
      <c r="AC20" s="663"/>
      <c r="AD20" s="664">
        <v>4580</v>
      </c>
      <c r="AE20" s="664"/>
      <c r="AF20" s="664"/>
      <c r="AG20" s="664"/>
      <c r="AH20" s="664"/>
      <c r="AI20" s="664"/>
      <c r="AJ20" s="664"/>
      <c r="AK20" s="664"/>
      <c r="AL20" s="624">
        <v>0</v>
      </c>
      <c r="AM20" s="625"/>
      <c r="AN20" s="625"/>
      <c r="AO20" s="665"/>
      <c r="AP20" s="618" t="s">
        <v>277</v>
      </c>
      <c r="AQ20" s="619"/>
      <c r="AR20" s="619"/>
      <c r="AS20" s="619"/>
      <c r="AT20" s="619"/>
      <c r="AU20" s="619"/>
      <c r="AV20" s="619"/>
      <c r="AW20" s="619"/>
      <c r="AX20" s="619"/>
      <c r="AY20" s="619"/>
      <c r="AZ20" s="619"/>
      <c r="BA20" s="619"/>
      <c r="BB20" s="619"/>
      <c r="BC20" s="619"/>
      <c r="BD20" s="619"/>
      <c r="BE20" s="619"/>
      <c r="BF20" s="620"/>
      <c r="BG20" s="621">
        <v>328473</v>
      </c>
      <c r="BH20" s="622"/>
      <c r="BI20" s="622"/>
      <c r="BJ20" s="622"/>
      <c r="BK20" s="622"/>
      <c r="BL20" s="622"/>
      <c r="BM20" s="622"/>
      <c r="BN20" s="623"/>
      <c r="BO20" s="663">
        <v>5.6</v>
      </c>
      <c r="BP20" s="663"/>
      <c r="BQ20" s="663"/>
      <c r="BR20" s="663"/>
      <c r="BS20" s="664" t="s">
        <v>129</v>
      </c>
      <c r="BT20" s="664"/>
      <c r="BU20" s="664"/>
      <c r="BV20" s="664"/>
      <c r="BW20" s="664"/>
      <c r="BX20" s="664"/>
      <c r="BY20" s="664"/>
      <c r="BZ20" s="664"/>
      <c r="CA20" s="664"/>
      <c r="CB20" s="698"/>
      <c r="CD20" s="618" t="s">
        <v>278</v>
      </c>
      <c r="CE20" s="619"/>
      <c r="CF20" s="619"/>
      <c r="CG20" s="619"/>
      <c r="CH20" s="619"/>
      <c r="CI20" s="619"/>
      <c r="CJ20" s="619"/>
      <c r="CK20" s="619"/>
      <c r="CL20" s="619"/>
      <c r="CM20" s="619"/>
      <c r="CN20" s="619"/>
      <c r="CO20" s="619"/>
      <c r="CP20" s="619"/>
      <c r="CQ20" s="620"/>
      <c r="CR20" s="621">
        <v>26947278</v>
      </c>
      <c r="CS20" s="622"/>
      <c r="CT20" s="622"/>
      <c r="CU20" s="622"/>
      <c r="CV20" s="622"/>
      <c r="CW20" s="622"/>
      <c r="CX20" s="622"/>
      <c r="CY20" s="623"/>
      <c r="CZ20" s="663">
        <v>100</v>
      </c>
      <c r="DA20" s="663"/>
      <c r="DB20" s="663"/>
      <c r="DC20" s="663"/>
      <c r="DD20" s="627">
        <v>3208475</v>
      </c>
      <c r="DE20" s="622"/>
      <c r="DF20" s="622"/>
      <c r="DG20" s="622"/>
      <c r="DH20" s="622"/>
      <c r="DI20" s="622"/>
      <c r="DJ20" s="622"/>
      <c r="DK20" s="622"/>
      <c r="DL20" s="622"/>
      <c r="DM20" s="622"/>
      <c r="DN20" s="622"/>
      <c r="DO20" s="622"/>
      <c r="DP20" s="623"/>
      <c r="DQ20" s="627">
        <v>15317027</v>
      </c>
      <c r="DR20" s="622"/>
      <c r="DS20" s="622"/>
      <c r="DT20" s="622"/>
      <c r="DU20" s="622"/>
      <c r="DV20" s="622"/>
      <c r="DW20" s="622"/>
      <c r="DX20" s="622"/>
      <c r="DY20" s="622"/>
      <c r="DZ20" s="622"/>
      <c r="EA20" s="622"/>
      <c r="EB20" s="622"/>
      <c r="EC20" s="662"/>
    </row>
    <row r="21" spans="2:133" ht="11.25" customHeight="1" x14ac:dyDescent="0.15">
      <c r="B21" s="618" t="s">
        <v>279</v>
      </c>
      <c r="C21" s="619"/>
      <c r="D21" s="619"/>
      <c r="E21" s="619"/>
      <c r="F21" s="619"/>
      <c r="G21" s="619"/>
      <c r="H21" s="619"/>
      <c r="I21" s="619"/>
      <c r="J21" s="619"/>
      <c r="K21" s="619"/>
      <c r="L21" s="619"/>
      <c r="M21" s="619"/>
      <c r="N21" s="619"/>
      <c r="O21" s="619"/>
      <c r="P21" s="619"/>
      <c r="Q21" s="620"/>
      <c r="R21" s="621">
        <v>6859562</v>
      </c>
      <c r="S21" s="622"/>
      <c r="T21" s="622"/>
      <c r="U21" s="622"/>
      <c r="V21" s="622"/>
      <c r="W21" s="622"/>
      <c r="X21" s="622"/>
      <c r="Y21" s="623"/>
      <c r="Z21" s="663">
        <v>24.7</v>
      </c>
      <c r="AA21" s="663"/>
      <c r="AB21" s="663"/>
      <c r="AC21" s="663"/>
      <c r="AD21" s="664">
        <v>6028962</v>
      </c>
      <c r="AE21" s="664"/>
      <c r="AF21" s="664"/>
      <c r="AG21" s="664"/>
      <c r="AH21" s="664"/>
      <c r="AI21" s="664"/>
      <c r="AJ21" s="664"/>
      <c r="AK21" s="664"/>
      <c r="AL21" s="624">
        <v>45.5</v>
      </c>
      <c r="AM21" s="625"/>
      <c r="AN21" s="625"/>
      <c r="AO21" s="665"/>
      <c r="AP21" s="618" t="s">
        <v>280</v>
      </c>
      <c r="AQ21" s="699"/>
      <c r="AR21" s="699"/>
      <c r="AS21" s="699"/>
      <c r="AT21" s="699"/>
      <c r="AU21" s="699"/>
      <c r="AV21" s="699"/>
      <c r="AW21" s="699"/>
      <c r="AX21" s="699"/>
      <c r="AY21" s="699"/>
      <c r="AZ21" s="699"/>
      <c r="BA21" s="699"/>
      <c r="BB21" s="699"/>
      <c r="BC21" s="699"/>
      <c r="BD21" s="699"/>
      <c r="BE21" s="699"/>
      <c r="BF21" s="700"/>
      <c r="BG21" s="621">
        <v>57638</v>
      </c>
      <c r="BH21" s="622"/>
      <c r="BI21" s="622"/>
      <c r="BJ21" s="622"/>
      <c r="BK21" s="622"/>
      <c r="BL21" s="622"/>
      <c r="BM21" s="622"/>
      <c r="BN21" s="623"/>
      <c r="BO21" s="663">
        <v>1</v>
      </c>
      <c r="BP21" s="663"/>
      <c r="BQ21" s="663"/>
      <c r="BR21" s="663"/>
      <c r="BS21" s="664" t="s">
        <v>129</v>
      </c>
      <c r="BT21" s="664"/>
      <c r="BU21" s="664"/>
      <c r="BV21" s="664"/>
      <c r="BW21" s="664"/>
      <c r="BX21" s="664"/>
      <c r="BY21" s="664"/>
      <c r="BZ21" s="664"/>
      <c r="CA21" s="664"/>
      <c r="CB21" s="698"/>
      <c r="CD21" s="602"/>
      <c r="CE21" s="603"/>
      <c r="CF21" s="603"/>
      <c r="CG21" s="603"/>
      <c r="CH21" s="603"/>
      <c r="CI21" s="603"/>
      <c r="CJ21" s="603"/>
      <c r="CK21" s="603"/>
      <c r="CL21" s="603"/>
      <c r="CM21" s="603"/>
      <c r="CN21" s="603"/>
      <c r="CO21" s="603"/>
      <c r="CP21" s="603"/>
      <c r="CQ21" s="604"/>
      <c r="CR21" s="712"/>
      <c r="CS21" s="710"/>
      <c r="CT21" s="710"/>
      <c r="CU21" s="710"/>
      <c r="CV21" s="710"/>
      <c r="CW21" s="710"/>
      <c r="CX21" s="710"/>
      <c r="CY21" s="713"/>
      <c r="CZ21" s="714"/>
      <c r="DA21" s="714"/>
      <c r="DB21" s="714"/>
      <c r="DC21" s="714"/>
      <c r="DD21" s="709"/>
      <c r="DE21" s="710"/>
      <c r="DF21" s="710"/>
      <c r="DG21" s="710"/>
      <c r="DH21" s="710"/>
      <c r="DI21" s="710"/>
      <c r="DJ21" s="710"/>
      <c r="DK21" s="710"/>
      <c r="DL21" s="710"/>
      <c r="DM21" s="710"/>
      <c r="DN21" s="710"/>
      <c r="DO21" s="710"/>
      <c r="DP21" s="713"/>
      <c r="DQ21" s="709"/>
      <c r="DR21" s="710"/>
      <c r="DS21" s="710"/>
      <c r="DT21" s="710"/>
      <c r="DU21" s="710"/>
      <c r="DV21" s="710"/>
      <c r="DW21" s="710"/>
      <c r="DX21" s="710"/>
      <c r="DY21" s="710"/>
      <c r="DZ21" s="710"/>
      <c r="EA21" s="710"/>
      <c r="EB21" s="710"/>
      <c r="EC21" s="711"/>
    </row>
    <row r="22" spans="2:133" ht="11.25" customHeight="1" x14ac:dyDescent="0.15">
      <c r="B22" s="618" t="s">
        <v>281</v>
      </c>
      <c r="C22" s="619"/>
      <c r="D22" s="619"/>
      <c r="E22" s="619"/>
      <c r="F22" s="619"/>
      <c r="G22" s="619"/>
      <c r="H22" s="619"/>
      <c r="I22" s="619"/>
      <c r="J22" s="619"/>
      <c r="K22" s="619"/>
      <c r="L22" s="619"/>
      <c r="M22" s="619"/>
      <c r="N22" s="619"/>
      <c r="O22" s="619"/>
      <c r="P22" s="619"/>
      <c r="Q22" s="620"/>
      <c r="R22" s="621">
        <v>6028962</v>
      </c>
      <c r="S22" s="622"/>
      <c r="T22" s="622"/>
      <c r="U22" s="622"/>
      <c r="V22" s="622"/>
      <c r="W22" s="622"/>
      <c r="X22" s="622"/>
      <c r="Y22" s="623"/>
      <c r="Z22" s="663">
        <v>21.7</v>
      </c>
      <c r="AA22" s="663"/>
      <c r="AB22" s="663"/>
      <c r="AC22" s="663"/>
      <c r="AD22" s="664">
        <v>6028962</v>
      </c>
      <c r="AE22" s="664"/>
      <c r="AF22" s="664"/>
      <c r="AG22" s="664"/>
      <c r="AH22" s="664"/>
      <c r="AI22" s="664"/>
      <c r="AJ22" s="664"/>
      <c r="AK22" s="664"/>
      <c r="AL22" s="624">
        <v>45.5</v>
      </c>
      <c r="AM22" s="625"/>
      <c r="AN22" s="625"/>
      <c r="AO22" s="665"/>
      <c r="AP22" s="618" t="s">
        <v>282</v>
      </c>
      <c r="AQ22" s="699"/>
      <c r="AR22" s="699"/>
      <c r="AS22" s="699"/>
      <c r="AT22" s="699"/>
      <c r="AU22" s="699"/>
      <c r="AV22" s="699"/>
      <c r="AW22" s="699"/>
      <c r="AX22" s="699"/>
      <c r="AY22" s="699"/>
      <c r="AZ22" s="699"/>
      <c r="BA22" s="699"/>
      <c r="BB22" s="699"/>
      <c r="BC22" s="699"/>
      <c r="BD22" s="699"/>
      <c r="BE22" s="699"/>
      <c r="BF22" s="700"/>
      <c r="BG22" s="621" t="s">
        <v>129</v>
      </c>
      <c r="BH22" s="622"/>
      <c r="BI22" s="622"/>
      <c r="BJ22" s="622"/>
      <c r="BK22" s="622"/>
      <c r="BL22" s="622"/>
      <c r="BM22" s="622"/>
      <c r="BN22" s="623"/>
      <c r="BO22" s="663" t="s">
        <v>129</v>
      </c>
      <c r="BP22" s="663"/>
      <c r="BQ22" s="663"/>
      <c r="BR22" s="663"/>
      <c r="BS22" s="664" t="s">
        <v>129</v>
      </c>
      <c r="BT22" s="664"/>
      <c r="BU22" s="664"/>
      <c r="BV22" s="664"/>
      <c r="BW22" s="664"/>
      <c r="BX22" s="664"/>
      <c r="BY22" s="664"/>
      <c r="BZ22" s="664"/>
      <c r="CA22" s="664"/>
      <c r="CB22" s="698"/>
      <c r="CD22" s="679" t="s">
        <v>283</v>
      </c>
      <c r="CE22" s="680"/>
      <c r="CF22" s="680"/>
      <c r="CG22" s="680"/>
      <c r="CH22" s="680"/>
      <c r="CI22" s="680"/>
      <c r="CJ22" s="680"/>
      <c r="CK22" s="680"/>
      <c r="CL22" s="680"/>
      <c r="CM22" s="680"/>
      <c r="CN22" s="680"/>
      <c r="CO22" s="680"/>
      <c r="CP22" s="680"/>
      <c r="CQ22" s="680"/>
      <c r="CR22" s="680"/>
      <c r="CS22" s="680"/>
      <c r="CT22" s="680"/>
      <c r="CU22" s="680"/>
      <c r="CV22" s="680"/>
      <c r="CW22" s="680"/>
      <c r="CX22" s="680"/>
      <c r="CY22" s="680"/>
      <c r="CZ22" s="680"/>
      <c r="DA22" s="680"/>
      <c r="DB22" s="680"/>
      <c r="DC22" s="680"/>
      <c r="DD22" s="680"/>
      <c r="DE22" s="680"/>
      <c r="DF22" s="680"/>
      <c r="DG22" s="680"/>
      <c r="DH22" s="680"/>
      <c r="DI22" s="680"/>
      <c r="DJ22" s="680"/>
      <c r="DK22" s="680"/>
      <c r="DL22" s="680"/>
      <c r="DM22" s="680"/>
      <c r="DN22" s="680"/>
      <c r="DO22" s="680"/>
      <c r="DP22" s="680"/>
      <c r="DQ22" s="680"/>
      <c r="DR22" s="680"/>
      <c r="DS22" s="680"/>
      <c r="DT22" s="680"/>
      <c r="DU22" s="680"/>
      <c r="DV22" s="680"/>
      <c r="DW22" s="680"/>
      <c r="DX22" s="680"/>
      <c r="DY22" s="680"/>
      <c r="DZ22" s="680"/>
      <c r="EA22" s="680"/>
      <c r="EB22" s="680"/>
      <c r="EC22" s="681"/>
    </row>
    <row r="23" spans="2:133" ht="11.25" customHeight="1" x14ac:dyDescent="0.15">
      <c r="B23" s="618" t="s">
        <v>284</v>
      </c>
      <c r="C23" s="619"/>
      <c r="D23" s="619"/>
      <c r="E23" s="619"/>
      <c r="F23" s="619"/>
      <c r="G23" s="619"/>
      <c r="H23" s="619"/>
      <c r="I23" s="619"/>
      <c r="J23" s="619"/>
      <c r="K23" s="619"/>
      <c r="L23" s="619"/>
      <c r="M23" s="619"/>
      <c r="N23" s="619"/>
      <c r="O23" s="619"/>
      <c r="P23" s="619"/>
      <c r="Q23" s="620"/>
      <c r="R23" s="621">
        <v>830600</v>
      </c>
      <c r="S23" s="622"/>
      <c r="T23" s="622"/>
      <c r="U23" s="622"/>
      <c r="V23" s="622"/>
      <c r="W23" s="622"/>
      <c r="X23" s="622"/>
      <c r="Y23" s="623"/>
      <c r="Z23" s="663">
        <v>3</v>
      </c>
      <c r="AA23" s="663"/>
      <c r="AB23" s="663"/>
      <c r="AC23" s="663"/>
      <c r="AD23" s="664" t="s">
        <v>241</v>
      </c>
      <c r="AE23" s="664"/>
      <c r="AF23" s="664"/>
      <c r="AG23" s="664"/>
      <c r="AH23" s="664"/>
      <c r="AI23" s="664"/>
      <c r="AJ23" s="664"/>
      <c r="AK23" s="664"/>
      <c r="AL23" s="624" t="s">
        <v>129</v>
      </c>
      <c r="AM23" s="625"/>
      <c r="AN23" s="625"/>
      <c r="AO23" s="665"/>
      <c r="AP23" s="618" t="s">
        <v>285</v>
      </c>
      <c r="AQ23" s="699"/>
      <c r="AR23" s="699"/>
      <c r="AS23" s="699"/>
      <c r="AT23" s="699"/>
      <c r="AU23" s="699"/>
      <c r="AV23" s="699"/>
      <c r="AW23" s="699"/>
      <c r="AX23" s="699"/>
      <c r="AY23" s="699"/>
      <c r="AZ23" s="699"/>
      <c r="BA23" s="699"/>
      <c r="BB23" s="699"/>
      <c r="BC23" s="699"/>
      <c r="BD23" s="699"/>
      <c r="BE23" s="699"/>
      <c r="BF23" s="700"/>
      <c r="BG23" s="621">
        <v>270835</v>
      </c>
      <c r="BH23" s="622"/>
      <c r="BI23" s="622"/>
      <c r="BJ23" s="622"/>
      <c r="BK23" s="622"/>
      <c r="BL23" s="622"/>
      <c r="BM23" s="622"/>
      <c r="BN23" s="623"/>
      <c r="BO23" s="663">
        <v>4.5999999999999996</v>
      </c>
      <c r="BP23" s="663"/>
      <c r="BQ23" s="663"/>
      <c r="BR23" s="663"/>
      <c r="BS23" s="664" t="s">
        <v>129</v>
      </c>
      <c r="BT23" s="664"/>
      <c r="BU23" s="664"/>
      <c r="BV23" s="664"/>
      <c r="BW23" s="664"/>
      <c r="BX23" s="664"/>
      <c r="BY23" s="664"/>
      <c r="BZ23" s="664"/>
      <c r="CA23" s="664"/>
      <c r="CB23" s="698"/>
      <c r="CD23" s="679" t="s">
        <v>224</v>
      </c>
      <c r="CE23" s="680"/>
      <c r="CF23" s="680"/>
      <c r="CG23" s="680"/>
      <c r="CH23" s="680"/>
      <c r="CI23" s="680"/>
      <c r="CJ23" s="680"/>
      <c r="CK23" s="680"/>
      <c r="CL23" s="680"/>
      <c r="CM23" s="680"/>
      <c r="CN23" s="680"/>
      <c r="CO23" s="680"/>
      <c r="CP23" s="680"/>
      <c r="CQ23" s="681"/>
      <c r="CR23" s="679" t="s">
        <v>286</v>
      </c>
      <c r="CS23" s="680"/>
      <c r="CT23" s="680"/>
      <c r="CU23" s="680"/>
      <c r="CV23" s="680"/>
      <c r="CW23" s="680"/>
      <c r="CX23" s="680"/>
      <c r="CY23" s="681"/>
      <c r="CZ23" s="679" t="s">
        <v>287</v>
      </c>
      <c r="DA23" s="680"/>
      <c r="DB23" s="680"/>
      <c r="DC23" s="681"/>
      <c r="DD23" s="679" t="s">
        <v>288</v>
      </c>
      <c r="DE23" s="680"/>
      <c r="DF23" s="680"/>
      <c r="DG23" s="680"/>
      <c r="DH23" s="680"/>
      <c r="DI23" s="680"/>
      <c r="DJ23" s="680"/>
      <c r="DK23" s="681"/>
      <c r="DL23" s="706" t="s">
        <v>289</v>
      </c>
      <c r="DM23" s="707"/>
      <c r="DN23" s="707"/>
      <c r="DO23" s="707"/>
      <c r="DP23" s="707"/>
      <c r="DQ23" s="707"/>
      <c r="DR23" s="707"/>
      <c r="DS23" s="707"/>
      <c r="DT23" s="707"/>
      <c r="DU23" s="707"/>
      <c r="DV23" s="708"/>
      <c r="DW23" s="679" t="s">
        <v>290</v>
      </c>
      <c r="DX23" s="680"/>
      <c r="DY23" s="680"/>
      <c r="DZ23" s="680"/>
      <c r="EA23" s="680"/>
      <c r="EB23" s="680"/>
      <c r="EC23" s="681"/>
    </row>
    <row r="24" spans="2:133" ht="11.25" customHeight="1" x14ac:dyDescent="0.15">
      <c r="B24" s="618" t="s">
        <v>291</v>
      </c>
      <c r="C24" s="619"/>
      <c r="D24" s="619"/>
      <c r="E24" s="619"/>
      <c r="F24" s="619"/>
      <c r="G24" s="619"/>
      <c r="H24" s="619"/>
      <c r="I24" s="619"/>
      <c r="J24" s="619"/>
      <c r="K24" s="619"/>
      <c r="L24" s="619"/>
      <c r="M24" s="619"/>
      <c r="N24" s="619"/>
      <c r="O24" s="619"/>
      <c r="P24" s="619"/>
      <c r="Q24" s="620"/>
      <c r="R24" s="621" t="s">
        <v>129</v>
      </c>
      <c r="S24" s="622"/>
      <c r="T24" s="622"/>
      <c r="U24" s="622"/>
      <c r="V24" s="622"/>
      <c r="W24" s="622"/>
      <c r="X24" s="622"/>
      <c r="Y24" s="623"/>
      <c r="Z24" s="663" t="s">
        <v>241</v>
      </c>
      <c r="AA24" s="663"/>
      <c r="AB24" s="663"/>
      <c r="AC24" s="663"/>
      <c r="AD24" s="664" t="s">
        <v>241</v>
      </c>
      <c r="AE24" s="664"/>
      <c r="AF24" s="664"/>
      <c r="AG24" s="664"/>
      <c r="AH24" s="664"/>
      <c r="AI24" s="664"/>
      <c r="AJ24" s="664"/>
      <c r="AK24" s="664"/>
      <c r="AL24" s="624" t="s">
        <v>129</v>
      </c>
      <c r="AM24" s="625"/>
      <c r="AN24" s="625"/>
      <c r="AO24" s="665"/>
      <c r="AP24" s="618" t="s">
        <v>292</v>
      </c>
      <c r="AQ24" s="699"/>
      <c r="AR24" s="699"/>
      <c r="AS24" s="699"/>
      <c r="AT24" s="699"/>
      <c r="AU24" s="699"/>
      <c r="AV24" s="699"/>
      <c r="AW24" s="699"/>
      <c r="AX24" s="699"/>
      <c r="AY24" s="699"/>
      <c r="AZ24" s="699"/>
      <c r="BA24" s="699"/>
      <c r="BB24" s="699"/>
      <c r="BC24" s="699"/>
      <c r="BD24" s="699"/>
      <c r="BE24" s="699"/>
      <c r="BF24" s="700"/>
      <c r="BG24" s="621" t="s">
        <v>129</v>
      </c>
      <c r="BH24" s="622"/>
      <c r="BI24" s="622"/>
      <c r="BJ24" s="622"/>
      <c r="BK24" s="622"/>
      <c r="BL24" s="622"/>
      <c r="BM24" s="622"/>
      <c r="BN24" s="623"/>
      <c r="BO24" s="663" t="s">
        <v>129</v>
      </c>
      <c r="BP24" s="663"/>
      <c r="BQ24" s="663"/>
      <c r="BR24" s="663"/>
      <c r="BS24" s="664" t="s">
        <v>129</v>
      </c>
      <c r="BT24" s="664"/>
      <c r="BU24" s="664"/>
      <c r="BV24" s="664"/>
      <c r="BW24" s="664"/>
      <c r="BX24" s="664"/>
      <c r="BY24" s="664"/>
      <c r="BZ24" s="664"/>
      <c r="CA24" s="664"/>
      <c r="CB24" s="698"/>
      <c r="CD24" s="676" t="s">
        <v>293</v>
      </c>
      <c r="CE24" s="677"/>
      <c r="CF24" s="677"/>
      <c r="CG24" s="677"/>
      <c r="CH24" s="677"/>
      <c r="CI24" s="677"/>
      <c r="CJ24" s="677"/>
      <c r="CK24" s="677"/>
      <c r="CL24" s="677"/>
      <c r="CM24" s="677"/>
      <c r="CN24" s="677"/>
      <c r="CO24" s="677"/>
      <c r="CP24" s="677"/>
      <c r="CQ24" s="678"/>
      <c r="CR24" s="673">
        <v>11820693</v>
      </c>
      <c r="CS24" s="674"/>
      <c r="CT24" s="674"/>
      <c r="CU24" s="674"/>
      <c r="CV24" s="674"/>
      <c r="CW24" s="674"/>
      <c r="CX24" s="674"/>
      <c r="CY24" s="702"/>
      <c r="CZ24" s="703">
        <v>43.9</v>
      </c>
      <c r="DA24" s="686"/>
      <c r="DB24" s="686"/>
      <c r="DC24" s="705"/>
      <c r="DD24" s="701">
        <v>7967578</v>
      </c>
      <c r="DE24" s="674"/>
      <c r="DF24" s="674"/>
      <c r="DG24" s="674"/>
      <c r="DH24" s="674"/>
      <c r="DI24" s="674"/>
      <c r="DJ24" s="674"/>
      <c r="DK24" s="702"/>
      <c r="DL24" s="701">
        <v>7571712</v>
      </c>
      <c r="DM24" s="674"/>
      <c r="DN24" s="674"/>
      <c r="DO24" s="674"/>
      <c r="DP24" s="674"/>
      <c r="DQ24" s="674"/>
      <c r="DR24" s="674"/>
      <c r="DS24" s="674"/>
      <c r="DT24" s="674"/>
      <c r="DU24" s="674"/>
      <c r="DV24" s="702"/>
      <c r="DW24" s="703">
        <v>56.4</v>
      </c>
      <c r="DX24" s="686"/>
      <c r="DY24" s="686"/>
      <c r="DZ24" s="686"/>
      <c r="EA24" s="686"/>
      <c r="EB24" s="686"/>
      <c r="EC24" s="704"/>
    </row>
    <row r="25" spans="2:133" ht="11.25" customHeight="1" x14ac:dyDescent="0.15">
      <c r="B25" s="618" t="s">
        <v>294</v>
      </c>
      <c r="C25" s="619"/>
      <c r="D25" s="619"/>
      <c r="E25" s="619"/>
      <c r="F25" s="619"/>
      <c r="G25" s="619"/>
      <c r="H25" s="619"/>
      <c r="I25" s="619"/>
      <c r="J25" s="619"/>
      <c r="K25" s="619"/>
      <c r="L25" s="619"/>
      <c r="M25" s="619"/>
      <c r="N25" s="619"/>
      <c r="O25" s="619"/>
      <c r="P25" s="619"/>
      <c r="Q25" s="620"/>
      <c r="R25" s="621">
        <v>14177861</v>
      </c>
      <c r="S25" s="622"/>
      <c r="T25" s="622"/>
      <c r="U25" s="622"/>
      <c r="V25" s="622"/>
      <c r="W25" s="622"/>
      <c r="X25" s="622"/>
      <c r="Y25" s="623"/>
      <c r="Z25" s="663">
        <v>51.1</v>
      </c>
      <c r="AA25" s="663"/>
      <c r="AB25" s="663"/>
      <c r="AC25" s="663"/>
      <c r="AD25" s="664">
        <v>13076426</v>
      </c>
      <c r="AE25" s="664"/>
      <c r="AF25" s="664"/>
      <c r="AG25" s="664"/>
      <c r="AH25" s="664"/>
      <c r="AI25" s="664"/>
      <c r="AJ25" s="664"/>
      <c r="AK25" s="664"/>
      <c r="AL25" s="624">
        <v>98.8</v>
      </c>
      <c r="AM25" s="625"/>
      <c r="AN25" s="625"/>
      <c r="AO25" s="665"/>
      <c r="AP25" s="618" t="s">
        <v>295</v>
      </c>
      <c r="AQ25" s="699"/>
      <c r="AR25" s="699"/>
      <c r="AS25" s="699"/>
      <c r="AT25" s="699"/>
      <c r="AU25" s="699"/>
      <c r="AV25" s="699"/>
      <c r="AW25" s="699"/>
      <c r="AX25" s="699"/>
      <c r="AY25" s="699"/>
      <c r="AZ25" s="699"/>
      <c r="BA25" s="699"/>
      <c r="BB25" s="699"/>
      <c r="BC25" s="699"/>
      <c r="BD25" s="699"/>
      <c r="BE25" s="699"/>
      <c r="BF25" s="700"/>
      <c r="BG25" s="621" t="s">
        <v>129</v>
      </c>
      <c r="BH25" s="622"/>
      <c r="BI25" s="622"/>
      <c r="BJ25" s="622"/>
      <c r="BK25" s="622"/>
      <c r="BL25" s="622"/>
      <c r="BM25" s="622"/>
      <c r="BN25" s="623"/>
      <c r="BO25" s="663" t="s">
        <v>129</v>
      </c>
      <c r="BP25" s="663"/>
      <c r="BQ25" s="663"/>
      <c r="BR25" s="663"/>
      <c r="BS25" s="664" t="s">
        <v>129</v>
      </c>
      <c r="BT25" s="664"/>
      <c r="BU25" s="664"/>
      <c r="BV25" s="664"/>
      <c r="BW25" s="664"/>
      <c r="BX25" s="664"/>
      <c r="BY25" s="664"/>
      <c r="BZ25" s="664"/>
      <c r="CA25" s="664"/>
      <c r="CB25" s="698"/>
      <c r="CD25" s="618" t="s">
        <v>296</v>
      </c>
      <c r="CE25" s="619"/>
      <c r="CF25" s="619"/>
      <c r="CG25" s="619"/>
      <c r="CH25" s="619"/>
      <c r="CI25" s="619"/>
      <c r="CJ25" s="619"/>
      <c r="CK25" s="619"/>
      <c r="CL25" s="619"/>
      <c r="CM25" s="619"/>
      <c r="CN25" s="619"/>
      <c r="CO25" s="619"/>
      <c r="CP25" s="619"/>
      <c r="CQ25" s="620"/>
      <c r="CR25" s="621">
        <v>3920500</v>
      </c>
      <c r="CS25" s="634"/>
      <c r="CT25" s="634"/>
      <c r="CU25" s="634"/>
      <c r="CV25" s="634"/>
      <c r="CW25" s="634"/>
      <c r="CX25" s="634"/>
      <c r="CY25" s="635"/>
      <c r="CZ25" s="624">
        <v>14.5</v>
      </c>
      <c r="DA25" s="636"/>
      <c r="DB25" s="636"/>
      <c r="DC25" s="637"/>
      <c r="DD25" s="627">
        <v>3541794</v>
      </c>
      <c r="DE25" s="634"/>
      <c r="DF25" s="634"/>
      <c r="DG25" s="634"/>
      <c r="DH25" s="634"/>
      <c r="DI25" s="634"/>
      <c r="DJ25" s="634"/>
      <c r="DK25" s="635"/>
      <c r="DL25" s="627">
        <v>3364346</v>
      </c>
      <c r="DM25" s="634"/>
      <c r="DN25" s="634"/>
      <c r="DO25" s="634"/>
      <c r="DP25" s="634"/>
      <c r="DQ25" s="634"/>
      <c r="DR25" s="634"/>
      <c r="DS25" s="634"/>
      <c r="DT25" s="634"/>
      <c r="DU25" s="634"/>
      <c r="DV25" s="635"/>
      <c r="DW25" s="624">
        <v>25</v>
      </c>
      <c r="DX25" s="636"/>
      <c r="DY25" s="636"/>
      <c r="DZ25" s="636"/>
      <c r="EA25" s="636"/>
      <c r="EB25" s="636"/>
      <c r="EC25" s="652"/>
    </row>
    <row r="26" spans="2:133" ht="11.25" customHeight="1" x14ac:dyDescent="0.15">
      <c r="B26" s="618" t="s">
        <v>297</v>
      </c>
      <c r="C26" s="619"/>
      <c r="D26" s="619"/>
      <c r="E26" s="619"/>
      <c r="F26" s="619"/>
      <c r="G26" s="619"/>
      <c r="H26" s="619"/>
      <c r="I26" s="619"/>
      <c r="J26" s="619"/>
      <c r="K26" s="619"/>
      <c r="L26" s="619"/>
      <c r="M26" s="619"/>
      <c r="N26" s="619"/>
      <c r="O26" s="619"/>
      <c r="P26" s="619"/>
      <c r="Q26" s="620"/>
      <c r="R26" s="621">
        <v>5202</v>
      </c>
      <c r="S26" s="622"/>
      <c r="T26" s="622"/>
      <c r="U26" s="622"/>
      <c r="V26" s="622"/>
      <c r="W26" s="622"/>
      <c r="X26" s="622"/>
      <c r="Y26" s="623"/>
      <c r="Z26" s="663">
        <v>0</v>
      </c>
      <c r="AA26" s="663"/>
      <c r="AB26" s="663"/>
      <c r="AC26" s="663"/>
      <c r="AD26" s="664">
        <v>5202</v>
      </c>
      <c r="AE26" s="664"/>
      <c r="AF26" s="664"/>
      <c r="AG26" s="664"/>
      <c r="AH26" s="664"/>
      <c r="AI26" s="664"/>
      <c r="AJ26" s="664"/>
      <c r="AK26" s="664"/>
      <c r="AL26" s="624">
        <v>0</v>
      </c>
      <c r="AM26" s="625"/>
      <c r="AN26" s="625"/>
      <c r="AO26" s="665"/>
      <c r="AP26" s="618" t="s">
        <v>298</v>
      </c>
      <c r="AQ26" s="699"/>
      <c r="AR26" s="699"/>
      <c r="AS26" s="699"/>
      <c r="AT26" s="699"/>
      <c r="AU26" s="699"/>
      <c r="AV26" s="699"/>
      <c r="AW26" s="699"/>
      <c r="AX26" s="699"/>
      <c r="AY26" s="699"/>
      <c r="AZ26" s="699"/>
      <c r="BA26" s="699"/>
      <c r="BB26" s="699"/>
      <c r="BC26" s="699"/>
      <c r="BD26" s="699"/>
      <c r="BE26" s="699"/>
      <c r="BF26" s="700"/>
      <c r="BG26" s="621" t="s">
        <v>129</v>
      </c>
      <c r="BH26" s="622"/>
      <c r="BI26" s="622"/>
      <c r="BJ26" s="622"/>
      <c r="BK26" s="622"/>
      <c r="BL26" s="622"/>
      <c r="BM26" s="622"/>
      <c r="BN26" s="623"/>
      <c r="BO26" s="663" t="s">
        <v>129</v>
      </c>
      <c r="BP26" s="663"/>
      <c r="BQ26" s="663"/>
      <c r="BR26" s="663"/>
      <c r="BS26" s="664" t="s">
        <v>129</v>
      </c>
      <c r="BT26" s="664"/>
      <c r="BU26" s="664"/>
      <c r="BV26" s="664"/>
      <c r="BW26" s="664"/>
      <c r="BX26" s="664"/>
      <c r="BY26" s="664"/>
      <c r="BZ26" s="664"/>
      <c r="CA26" s="664"/>
      <c r="CB26" s="698"/>
      <c r="CD26" s="618" t="s">
        <v>299</v>
      </c>
      <c r="CE26" s="619"/>
      <c r="CF26" s="619"/>
      <c r="CG26" s="619"/>
      <c r="CH26" s="619"/>
      <c r="CI26" s="619"/>
      <c r="CJ26" s="619"/>
      <c r="CK26" s="619"/>
      <c r="CL26" s="619"/>
      <c r="CM26" s="619"/>
      <c r="CN26" s="619"/>
      <c r="CO26" s="619"/>
      <c r="CP26" s="619"/>
      <c r="CQ26" s="620"/>
      <c r="CR26" s="621">
        <v>2175073</v>
      </c>
      <c r="CS26" s="622"/>
      <c r="CT26" s="622"/>
      <c r="CU26" s="622"/>
      <c r="CV26" s="622"/>
      <c r="CW26" s="622"/>
      <c r="CX26" s="622"/>
      <c r="CY26" s="623"/>
      <c r="CZ26" s="624">
        <v>8.1</v>
      </c>
      <c r="DA26" s="636"/>
      <c r="DB26" s="636"/>
      <c r="DC26" s="637"/>
      <c r="DD26" s="627">
        <v>1977383</v>
      </c>
      <c r="DE26" s="622"/>
      <c r="DF26" s="622"/>
      <c r="DG26" s="622"/>
      <c r="DH26" s="622"/>
      <c r="DI26" s="622"/>
      <c r="DJ26" s="622"/>
      <c r="DK26" s="623"/>
      <c r="DL26" s="627" t="s">
        <v>129</v>
      </c>
      <c r="DM26" s="622"/>
      <c r="DN26" s="622"/>
      <c r="DO26" s="622"/>
      <c r="DP26" s="622"/>
      <c r="DQ26" s="622"/>
      <c r="DR26" s="622"/>
      <c r="DS26" s="622"/>
      <c r="DT26" s="622"/>
      <c r="DU26" s="622"/>
      <c r="DV26" s="623"/>
      <c r="DW26" s="624" t="s">
        <v>129</v>
      </c>
      <c r="DX26" s="636"/>
      <c r="DY26" s="636"/>
      <c r="DZ26" s="636"/>
      <c r="EA26" s="636"/>
      <c r="EB26" s="636"/>
      <c r="EC26" s="652"/>
    </row>
    <row r="27" spans="2:133" ht="11.25" customHeight="1" x14ac:dyDescent="0.15">
      <c r="B27" s="618" t="s">
        <v>300</v>
      </c>
      <c r="C27" s="619"/>
      <c r="D27" s="619"/>
      <c r="E27" s="619"/>
      <c r="F27" s="619"/>
      <c r="G27" s="619"/>
      <c r="H27" s="619"/>
      <c r="I27" s="619"/>
      <c r="J27" s="619"/>
      <c r="K27" s="619"/>
      <c r="L27" s="619"/>
      <c r="M27" s="619"/>
      <c r="N27" s="619"/>
      <c r="O27" s="619"/>
      <c r="P27" s="619"/>
      <c r="Q27" s="620"/>
      <c r="R27" s="621">
        <v>124018</v>
      </c>
      <c r="S27" s="622"/>
      <c r="T27" s="622"/>
      <c r="U27" s="622"/>
      <c r="V27" s="622"/>
      <c r="W27" s="622"/>
      <c r="X27" s="622"/>
      <c r="Y27" s="623"/>
      <c r="Z27" s="663">
        <v>0.4</v>
      </c>
      <c r="AA27" s="663"/>
      <c r="AB27" s="663"/>
      <c r="AC27" s="663"/>
      <c r="AD27" s="664" t="s">
        <v>129</v>
      </c>
      <c r="AE27" s="664"/>
      <c r="AF27" s="664"/>
      <c r="AG27" s="664"/>
      <c r="AH27" s="664"/>
      <c r="AI27" s="664"/>
      <c r="AJ27" s="664"/>
      <c r="AK27" s="664"/>
      <c r="AL27" s="624" t="s">
        <v>129</v>
      </c>
      <c r="AM27" s="625"/>
      <c r="AN27" s="625"/>
      <c r="AO27" s="665"/>
      <c r="AP27" s="618" t="s">
        <v>301</v>
      </c>
      <c r="AQ27" s="619"/>
      <c r="AR27" s="619"/>
      <c r="AS27" s="619"/>
      <c r="AT27" s="619"/>
      <c r="AU27" s="619"/>
      <c r="AV27" s="619"/>
      <c r="AW27" s="619"/>
      <c r="AX27" s="619"/>
      <c r="AY27" s="619"/>
      <c r="AZ27" s="619"/>
      <c r="BA27" s="619"/>
      <c r="BB27" s="619"/>
      <c r="BC27" s="619"/>
      <c r="BD27" s="619"/>
      <c r="BE27" s="619"/>
      <c r="BF27" s="620"/>
      <c r="BG27" s="621">
        <v>5846716</v>
      </c>
      <c r="BH27" s="622"/>
      <c r="BI27" s="622"/>
      <c r="BJ27" s="622"/>
      <c r="BK27" s="622"/>
      <c r="BL27" s="622"/>
      <c r="BM27" s="622"/>
      <c r="BN27" s="623"/>
      <c r="BO27" s="663">
        <v>100</v>
      </c>
      <c r="BP27" s="663"/>
      <c r="BQ27" s="663"/>
      <c r="BR27" s="663"/>
      <c r="BS27" s="664">
        <v>74830</v>
      </c>
      <c r="BT27" s="664"/>
      <c r="BU27" s="664"/>
      <c r="BV27" s="664"/>
      <c r="BW27" s="664"/>
      <c r="BX27" s="664"/>
      <c r="BY27" s="664"/>
      <c r="BZ27" s="664"/>
      <c r="CA27" s="664"/>
      <c r="CB27" s="698"/>
      <c r="CD27" s="618" t="s">
        <v>302</v>
      </c>
      <c r="CE27" s="619"/>
      <c r="CF27" s="619"/>
      <c r="CG27" s="619"/>
      <c r="CH27" s="619"/>
      <c r="CI27" s="619"/>
      <c r="CJ27" s="619"/>
      <c r="CK27" s="619"/>
      <c r="CL27" s="619"/>
      <c r="CM27" s="619"/>
      <c r="CN27" s="619"/>
      <c r="CO27" s="619"/>
      <c r="CP27" s="619"/>
      <c r="CQ27" s="620"/>
      <c r="CR27" s="621">
        <v>4535988</v>
      </c>
      <c r="CS27" s="634"/>
      <c r="CT27" s="634"/>
      <c r="CU27" s="634"/>
      <c r="CV27" s="634"/>
      <c r="CW27" s="634"/>
      <c r="CX27" s="634"/>
      <c r="CY27" s="635"/>
      <c r="CZ27" s="624">
        <v>16.8</v>
      </c>
      <c r="DA27" s="636"/>
      <c r="DB27" s="636"/>
      <c r="DC27" s="637"/>
      <c r="DD27" s="627">
        <v>1271915</v>
      </c>
      <c r="DE27" s="634"/>
      <c r="DF27" s="634"/>
      <c r="DG27" s="634"/>
      <c r="DH27" s="634"/>
      <c r="DI27" s="634"/>
      <c r="DJ27" s="634"/>
      <c r="DK27" s="635"/>
      <c r="DL27" s="627">
        <v>1053497</v>
      </c>
      <c r="DM27" s="634"/>
      <c r="DN27" s="634"/>
      <c r="DO27" s="634"/>
      <c r="DP27" s="634"/>
      <c r="DQ27" s="634"/>
      <c r="DR27" s="634"/>
      <c r="DS27" s="634"/>
      <c r="DT27" s="634"/>
      <c r="DU27" s="634"/>
      <c r="DV27" s="635"/>
      <c r="DW27" s="624">
        <v>7.8</v>
      </c>
      <c r="DX27" s="636"/>
      <c r="DY27" s="636"/>
      <c r="DZ27" s="636"/>
      <c r="EA27" s="636"/>
      <c r="EB27" s="636"/>
      <c r="EC27" s="652"/>
    </row>
    <row r="28" spans="2:133" ht="11.25" customHeight="1" x14ac:dyDescent="0.15">
      <c r="B28" s="618" t="s">
        <v>303</v>
      </c>
      <c r="C28" s="619"/>
      <c r="D28" s="619"/>
      <c r="E28" s="619"/>
      <c r="F28" s="619"/>
      <c r="G28" s="619"/>
      <c r="H28" s="619"/>
      <c r="I28" s="619"/>
      <c r="J28" s="619"/>
      <c r="K28" s="619"/>
      <c r="L28" s="619"/>
      <c r="M28" s="619"/>
      <c r="N28" s="619"/>
      <c r="O28" s="619"/>
      <c r="P28" s="619"/>
      <c r="Q28" s="620"/>
      <c r="R28" s="621">
        <v>810896</v>
      </c>
      <c r="S28" s="622"/>
      <c r="T28" s="622"/>
      <c r="U28" s="622"/>
      <c r="V28" s="622"/>
      <c r="W28" s="622"/>
      <c r="X28" s="622"/>
      <c r="Y28" s="623"/>
      <c r="Z28" s="663">
        <v>2.9</v>
      </c>
      <c r="AA28" s="663"/>
      <c r="AB28" s="663"/>
      <c r="AC28" s="663"/>
      <c r="AD28" s="664">
        <v>82407</v>
      </c>
      <c r="AE28" s="664"/>
      <c r="AF28" s="664"/>
      <c r="AG28" s="664"/>
      <c r="AH28" s="664"/>
      <c r="AI28" s="664"/>
      <c r="AJ28" s="664"/>
      <c r="AK28" s="664"/>
      <c r="AL28" s="624">
        <v>0.6</v>
      </c>
      <c r="AM28" s="625"/>
      <c r="AN28" s="625"/>
      <c r="AO28" s="665"/>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63"/>
      <c r="BP28" s="663"/>
      <c r="BQ28" s="663"/>
      <c r="BR28" s="663"/>
      <c r="BS28" s="627"/>
      <c r="BT28" s="622"/>
      <c r="BU28" s="622"/>
      <c r="BV28" s="622"/>
      <c r="BW28" s="622"/>
      <c r="BX28" s="622"/>
      <c r="BY28" s="622"/>
      <c r="BZ28" s="622"/>
      <c r="CA28" s="622"/>
      <c r="CB28" s="662"/>
      <c r="CD28" s="618" t="s">
        <v>304</v>
      </c>
      <c r="CE28" s="619"/>
      <c r="CF28" s="619"/>
      <c r="CG28" s="619"/>
      <c r="CH28" s="619"/>
      <c r="CI28" s="619"/>
      <c r="CJ28" s="619"/>
      <c r="CK28" s="619"/>
      <c r="CL28" s="619"/>
      <c r="CM28" s="619"/>
      <c r="CN28" s="619"/>
      <c r="CO28" s="619"/>
      <c r="CP28" s="619"/>
      <c r="CQ28" s="620"/>
      <c r="CR28" s="621">
        <v>3364205</v>
      </c>
      <c r="CS28" s="622"/>
      <c r="CT28" s="622"/>
      <c r="CU28" s="622"/>
      <c r="CV28" s="622"/>
      <c r="CW28" s="622"/>
      <c r="CX28" s="622"/>
      <c r="CY28" s="623"/>
      <c r="CZ28" s="624">
        <v>12.5</v>
      </c>
      <c r="DA28" s="636"/>
      <c r="DB28" s="636"/>
      <c r="DC28" s="637"/>
      <c r="DD28" s="627">
        <v>3153869</v>
      </c>
      <c r="DE28" s="622"/>
      <c r="DF28" s="622"/>
      <c r="DG28" s="622"/>
      <c r="DH28" s="622"/>
      <c r="DI28" s="622"/>
      <c r="DJ28" s="622"/>
      <c r="DK28" s="623"/>
      <c r="DL28" s="627">
        <v>3153869</v>
      </c>
      <c r="DM28" s="622"/>
      <c r="DN28" s="622"/>
      <c r="DO28" s="622"/>
      <c r="DP28" s="622"/>
      <c r="DQ28" s="622"/>
      <c r="DR28" s="622"/>
      <c r="DS28" s="622"/>
      <c r="DT28" s="622"/>
      <c r="DU28" s="622"/>
      <c r="DV28" s="623"/>
      <c r="DW28" s="624">
        <v>23.5</v>
      </c>
      <c r="DX28" s="636"/>
      <c r="DY28" s="636"/>
      <c r="DZ28" s="636"/>
      <c r="EA28" s="636"/>
      <c r="EB28" s="636"/>
      <c r="EC28" s="652"/>
    </row>
    <row r="29" spans="2:133" ht="11.25" customHeight="1" x14ac:dyDescent="0.15">
      <c r="B29" s="618" t="s">
        <v>305</v>
      </c>
      <c r="C29" s="619"/>
      <c r="D29" s="619"/>
      <c r="E29" s="619"/>
      <c r="F29" s="619"/>
      <c r="G29" s="619"/>
      <c r="H29" s="619"/>
      <c r="I29" s="619"/>
      <c r="J29" s="619"/>
      <c r="K29" s="619"/>
      <c r="L29" s="619"/>
      <c r="M29" s="619"/>
      <c r="N29" s="619"/>
      <c r="O29" s="619"/>
      <c r="P29" s="619"/>
      <c r="Q29" s="620"/>
      <c r="R29" s="621">
        <v>151101</v>
      </c>
      <c r="S29" s="622"/>
      <c r="T29" s="622"/>
      <c r="U29" s="622"/>
      <c r="V29" s="622"/>
      <c r="W29" s="622"/>
      <c r="X29" s="622"/>
      <c r="Y29" s="623"/>
      <c r="Z29" s="663">
        <v>0.5</v>
      </c>
      <c r="AA29" s="663"/>
      <c r="AB29" s="663"/>
      <c r="AC29" s="663"/>
      <c r="AD29" s="664" t="s">
        <v>241</v>
      </c>
      <c r="AE29" s="664"/>
      <c r="AF29" s="664"/>
      <c r="AG29" s="664"/>
      <c r="AH29" s="664"/>
      <c r="AI29" s="664"/>
      <c r="AJ29" s="664"/>
      <c r="AK29" s="664"/>
      <c r="AL29" s="624" t="s">
        <v>129</v>
      </c>
      <c r="AM29" s="625"/>
      <c r="AN29" s="625"/>
      <c r="AO29" s="665"/>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63"/>
      <c r="BP29" s="663"/>
      <c r="BQ29" s="663"/>
      <c r="BR29" s="663"/>
      <c r="BS29" s="664"/>
      <c r="BT29" s="664"/>
      <c r="BU29" s="664"/>
      <c r="BV29" s="664"/>
      <c r="BW29" s="664"/>
      <c r="BX29" s="664"/>
      <c r="BY29" s="664"/>
      <c r="BZ29" s="664"/>
      <c r="CA29" s="664"/>
      <c r="CB29" s="698"/>
      <c r="CD29" s="640" t="s">
        <v>306</v>
      </c>
      <c r="CE29" s="641"/>
      <c r="CF29" s="618" t="s">
        <v>72</v>
      </c>
      <c r="CG29" s="619"/>
      <c r="CH29" s="619"/>
      <c r="CI29" s="619"/>
      <c r="CJ29" s="619"/>
      <c r="CK29" s="619"/>
      <c r="CL29" s="619"/>
      <c r="CM29" s="619"/>
      <c r="CN29" s="619"/>
      <c r="CO29" s="619"/>
      <c r="CP29" s="619"/>
      <c r="CQ29" s="620"/>
      <c r="CR29" s="621">
        <v>3364205</v>
      </c>
      <c r="CS29" s="634"/>
      <c r="CT29" s="634"/>
      <c r="CU29" s="634"/>
      <c r="CV29" s="634"/>
      <c r="CW29" s="634"/>
      <c r="CX29" s="634"/>
      <c r="CY29" s="635"/>
      <c r="CZ29" s="624">
        <v>12.5</v>
      </c>
      <c r="DA29" s="636"/>
      <c r="DB29" s="636"/>
      <c r="DC29" s="637"/>
      <c r="DD29" s="627">
        <v>3153869</v>
      </c>
      <c r="DE29" s="634"/>
      <c r="DF29" s="634"/>
      <c r="DG29" s="634"/>
      <c r="DH29" s="634"/>
      <c r="DI29" s="634"/>
      <c r="DJ29" s="634"/>
      <c r="DK29" s="635"/>
      <c r="DL29" s="627">
        <v>3153869</v>
      </c>
      <c r="DM29" s="634"/>
      <c r="DN29" s="634"/>
      <c r="DO29" s="634"/>
      <c r="DP29" s="634"/>
      <c r="DQ29" s="634"/>
      <c r="DR29" s="634"/>
      <c r="DS29" s="634"/>
      <c r="DT29" s="634"/>
      <c r="DU29" s="634"/>
      <c r="DV29" s="635"/>
      <c r="DW29" s="624">
        <v>23.5</v>
      </c>
      <c r="DX29" s="636"/>
      <c r="DY29" s="636"/>
      <c r="DZ29" s="636"/>
      <c r="EA29" s="636"/>
      <c r="EB29" s="636"/>
      <c r="EC29" s="652"/>
    </row>
    <row r="30" spans="2:133" ht="11.25" customHeight="1" x14ac:dyDescent="0.15">
      <c r="B30" s="618" t="s">
        <v>307</v>
      </c>
      <c r="C30" s="619"/>
      <c r="D30" s="619"/>
      <c r="E30" s="619"/>
      <c r="F30" s="619"/>
      <c r="G30" s="619"/>
      <c r="H30" s="619"/>
      <c r="I30" s="619"/>
      <c r="J30" s="619"/>
      <c r="K30" s="619"/>
      <c r="L30" s="619"/>
      <c r="M30" s="619"/>
      <c r="N30" s="619"/>
      <c r="O30" s="619"/>
      <c r="P30" s="619"/>
      <c r="Q30" s="620"/>
      <c r="R30" s="621">
        <v>4003020</v>
      </c>
      <c r="S30" s="622"/>
      <c r="T30" s="622"/>
      <c r="U30" s="622"/>
      <c r="V30" s="622"/>
      <c r="W30" s="622"/>
      <c r="X30" s="622"/>
      <c r="Y30" s="623"/>
      <c r="Z30" s="663">
        <v>14.4</v>
      </c>
      <c r="AA30" s="663"/>
      <c r="AB30" s="663"/>
      <c r="AC30" s="663"/>
      <c r="AD30" s="664" t="s">
        <v>241</v>
      </c>
      <c r="AE30" s="664"/>
      <c r="AF30" s="664"/>
      <c r="AG30" s="664"/>
      <c r="AH30" s="664"/>
      <c r="AI30" s="664"/>
      <c r="AJ30" s="664"/>
      <c r="AK30" s="664"/>
      <c r="AL30" s="624" t="s">
        <v>241</v>
      </c>
      <c r="AM30" s="625"/>
      <c r="AN30" s="625"/>
      <c r="AO30" s="665"/>
      <c r="AP30" s="679" t="s">
        <v>224</v>
      </c>
      <c r="AQ30" s="680"/>
      <c r="AR30" s="680"/>
      <c r="AS30" s="680"/>
      <c r="AT30" s="680"/>
      <c r="AU30" s="680"/>
      <c r="AV30" s="680"/>
      <c r="AW30" s="680"/>
      <c r="AX30" s="680"/>
      <c r="AY30" s="680"/>
      <c r="AZ30" s="680"/>
      <c r="BA30" s="680"/>
      <c r="BB30" s="680"/>
      <c r="BC30" s="680"/>
      <c r="BD30" s="680"/>
      <c r="BE30" s="680"/>
      <c r="BF30" s="681"/>
      <c r="BG30" s="679" t="s">
        <v>308</v>
      </c>
      <c r="BH30" s="696"/>
      <c r="BI30" s="696"/>
      <c r="BJ30" s="696"/>
      <c r="BK30" s="696"/>
      <c r="BL30" s="696"/>
      <c r="BM30" s="696"/>
      <c r="BN30" s="696"/>
      <c r="BO30" s="696"/>
      <c r="BP30" s="696"/>
      <c r="BQ30" s="697"/>
      <c r="BR30" s="679" t="s">
        <v>309</v>
      </c>
      <c r="BS30" s="696"/>
      <c r="BT30" s="696"/>
      <c r="BU30" s="696"/>
      <c r="BV30" s="696"/>
      <c r="BW30" s="696"/>
      <c r="BX30" s="696"/>
      <c r="BY30" s="696"/>
      <c r="BZ30" s="696"/>
      <c r="CA30" s="696"/>
      <c r="CB30" s="697"/>
      <c r="CD30" s="642"/>
      <c r="CE30" s="643"/>
      <c r="CF30" s="618" t="s">
        <v>310</v>
      </c>
      <c r="CG30" s="619"/>
      <c r="CH30" s="619"/>
      <c r="CI30" s="619"/>
      <c r="CJ30" s="619"/>
      <c r="CK30" s="619"/>
      <c r="CL30" s="619"/>
      <c r="CM30" s="619"/>
      <c r="CN30" s="619"/>
      <c r="CO30" s="619"/>
      <c r="CP30" s="619"/>
      <c r="CQ30" s="620"/>
      <c r="CR30" s="621">
        <v>3239988</v>
      </c>
      <c r="CS30" s="622"/>
      <c r="CT30" s="622"/>
      <c r="CU30" s="622"/>
      <c r="CV30" s="622"/>
      <c r="CW30" s="622"/>
      <c r="CX30" s="622"/>
      <c r="CY30" s="623"/>
      <c r="CZ30" s="624">
        <v>12</v>
      </c>
      <c r="DA30" s="636"/>
      <c r="DB30" s="636"/>
      <c r="DC30" s="637"/>
      <c r="DD30" s="627">
        <v>3029652</v>
      </c>
      <c r="DE30" s="622"/>
      <c r="DF30" s="622"/>
      <c r="DG30" s="622"/>
      <c r="DH30" s="622"/>
      <c r="DI30" s="622"/>
      <c r="DJ30" s="622"/>
      <c r="DK30" s="623"/>
      <c r="DL30" s="627">
        <v>3029652</v>
      </c>
      <c r="DM30" s="622"/>
      <c r="DN30" s="622"/>
      <c r="DO30" s="622"/>
      <c r="DP30" s="622"/>
      <c r="DQ30" s="622"/>
      <c r="DR30" s="622"/>
      <c r="DS30" s="622"/>
      <c r="DT30" s="622"/>
      <c r="DU30" s="622"/>
      <c r="DV30" s="623"/>
      <c r="DW30" s="624">
        <v>22.6</v>
      </c>
      <c r="DX30" s="636"/>
      <c r="DY30" s="636"/>
      <c r="DZ30" s="636"/>
      <c r="EA30" s="636"/>
      <c r="EB30" s="636"/>
      <c r="EC30" s="652"/>
    </row>
    <row r="31" spans="2:133" ht="11.25" customHeight="1" x14ac:dyDescent="0.15">
      <c r="B31" s="688" t="s">
        <v>311</v>
      </c>
      <c r="C31" s="689"/>
      <c r="D31" s="689"/>
      <c r="E31" s="689"/>
      <c r="F31" s="689"/>
      <c r="G31" s="689"/>
      <c r="H31" s="689"/>
      <c r="I31" s="689"/>
      <c r="J31" s="689"/>
      <c r="K31" s="689"/>
      <c r="L31" s="689"/>
      <c r="M31" s="689"/>
      <c r="N31" s="689"/>
      <c r="O31" s="689"/>
      <c r="P31" s="689"/>
      <c r="Q31" s="690"/>
      <c r="R31" s="621" t="s">
        <v>241</v>
      </c>
      <c r="S31" s="622"/>
      <c r="T31" s="622"/>
      <c r="U31" s="622"/>
      <c r="V31" s="622"/>
      <c r="W31" s="622"/>
      <c r="X31" s="622"/>
      <c r="Y31" s="623"/>
      <c r="Z31" s="663" t="s">
        <v>129</v>
      </c>
      <c r="AA31" s="663"/>
      <c r="AB31" s="663"/>
      <c r="AC31" s="663"/>
      <c r="AD31" s="664" t="s">
        <v>241</v>
      </c>
      <c r="AE31" s="664"/>
      <c r="AF31" s="664"/>
      <c r="AG31" s="664"/>
      <c r="AH31" s="664"/>
      <c r="AI31" s="664"/>
      <c r="AJ31" s="664"/>
      <c r="AK31" s="664"/>
      <c r="AL31" s="624" t="s">
        <v>129</v>
      </c>
      <c r="AM31" s="625"/>
      <c r="AN31" s="625"/>
      <c r="AO31" s="665"/>
      <c r="AP31" s="691" t="s">
        <v>312</v>
      </c>
      <c r="AQ31" s="692"/>
      <c r="AR31" s="692"/>
      <c r="AS31" s="692"/>
      <c r="AT31" s="693" t="s">
        <v>313</v>
      </c>
      <c r="AU31" s="218"/>
      <c r="AV31" s="218"/>
      <c r="AW31" s="218"/>
      <c r="AX31" s="676" t="s">
        <v>187</v>
      </c>
      <c r="AY31" s="677"/>
      <c r="AZ31" s="677"/>
      <c r="BA31" s="677"/>
      <c r="BB31" s="677"/>
      <c r="BC31" s="677"/>
      <c r="BD31" s="677"/>
      <c r="BE31" s="677"/>
      <c r="BF31" s="678"/>
      <c r="BG31" s="684">
        <v>99.1</v>
      </c>
      <c r="BH31" s="685"/>
      <c r="BI31" s="685"/>
      <c r="BJ31" s="685"/>
      <c r="BK31" s="685"/>
      <c r="BL31" s="685"/>
      <c r="BM31" s="686">
        <v>97.7</v>
      </c>
      <c r="BN31" s="685"/>
      <c r="BO31" s="685"/>
      <c r="BP31" s="685"/>
      <c r="BQ31" s="687"/>
      <c r="BR31" s="684">
        <v>99.6</v>
      </c>
      <c r="BS31" s="685"/>
      <c r="BT31" s="685"/>
      <c r="BU31" s="685"/>
      <c r="BV31" s="685"/>
      <c r="BW31" s="685"/>
      <c r="BX31" s="686">
        <v>97.9</v>
      </c>
      <c r="BY31" s="685"/>
      <c r="BZ31" s="685"/>
      <c r="CA31" s="685"/>
      <c r="CB31" s="687"/>
      <c r="CD31" s="642"/>
      <c r="CE31" s="643"/>
      <c r="CF31" s="618" t="s">
        <v>314</v>
      </c>
      <c r="CG31" s="619"/>
      <c r="CH31" s="619"/>
      <c r="CI31" s="619"/>
      <c r="CJ31" s="619"/>
      <c r="CK31" s="619"/>
      <c r="CL31" s="619"/>
      <c r="CM31" s="619"/>
      <c r="CN31" s="619"/>
      <c r="CO31" s="619"/>
      <c r="CP31" s="619"/>
      <c r="CQ31" s="620"/>
      <c r="CR31" s="621">
        <v>124217</v>
      </c>
      <c r="CS31" s="634"/>
      <c r="CT31" s="634"/>
      <c r="CU31" s="634"/>
      <c r="CV31" s="634"/>
      <c r="CW31" s="634"/>
      <c r="CX31" s="634"/>
      <c r="CY31" s="635"/>
      <c r="CZ31" s="624">
        <v>0.5</v>
      </c>
      <c r="DA31" s="636"/>
      <c r="DB31" s="636"/>
      <c r="DC31" s="637"/>
      <c r="DD31" s="627">
        <v>124217</v>
      </c>
      <c r="DE31" s="634"/>
      <c r="DF31" s="634"/>
      <c r="DG31" s="634"/>
      <c r="DH31" s="634"/>
      <c r="DI31" s="634"/>
      <c r="DJ31" s="634"/>
      <c r="DK31" s="635"/>
      <c r="DL31" s="627">
        <v>124217</v>
      </c>
      <c r="DM31" s="634"/>
      <c r="DN31" s="634"/>
      <c r="DO31" s="634"/>
      <c r="DP31" s="634"/>
      <c r="DQ31" s="634"/>
      <c r="DR31" s="634"/>
      <c r="DS31" s="634"/>
      <c r="DT31" s="634"/>
      <c r="DU31" s="634"/>
      <c r="DV31" s="635"/>
      <c r="DW31" s="624">
        <v>0.9</v>
      </c>
      <c r="DX31" s="636"/>
      <c r="DY31" s="636"/>
      <c r="DZ31" s="636"/>
      <c r="EA31" s="636"/>
      <c r="EB31" s="636"/>
      <c r="EC31" s="652"/>
    </row>
    <row r="32" spans="2:133" ht="11.25" customHeight="1" x14ac:dyDescent="0.15">
      <c r="B32" s="618" t="s">
        <v>315</v>
      </c>
      <c r="C32" s="619"/>
      <c r="D32" s="619"/>
      <c r="E32" s="619"/>
      <c r="F32" s="619"/>
      <c r="G32" s="619"/>
      <c r="H32" s="619"/>
      <c r="I32" s="619"/>
      <c r="J32" s="619"/>
      <c r="K32" s="619"/>
      <c r="L32" s="619"/>
      <c r="M32" s="619"/>
      <c r="N32" s="619"/>
      <c r="O32" s="619"/>
      <c r="P32" s="619"/>
      <c r="Q32" s="620"/>
      <c r="R32" s="621">
        <v>1870270</v>
      </c>
      <c r="S32" s="622"/>
      <c r="T32" s="622"/>
      <c r="U32" s="622"/>
      <c r="V32" s="622"/>
      <c r="W32" s="622"/>
      <c r="X32" s="622"/>
      <c r="Y32" s="623"/>
      <c r="Z32" s="663">
        <v>6.7</v>
      </c>
      <c r="AA32" s="663"/>
      <c r="AB32" s="663"/>
      <c r="AC32" s="663"/>
      <c r="AD32" s="664" t="s">
        <v>129</v>
      </c>
      <c r="AE32" s="664"/>
      <c r="AF32" s="664"/>
      <c r="AG32" s="664"/>
      <c r="AH32" s="664"/>
      <c r="AI32" s="664"/>
      <c r="AJ32" s="664"/>
      <c r="AK32" s="664"/>
      <c r="AL32" s="624" t="s">
        <v>129</v>
      </c>
      <c r="AM32" s="625"/>
      <c r="AN32" s="625"/>
      <c r="AO32" s="665"/>
      <c r="AP32" s="666"/>
      <c r="AQ32" s="667"/>
      <c r="AR32" s="667"/>
      <c r="AS32" s="667"/>
      <c r="AT32" s="694"/>
      <c r="AU32" s="214" t="s">
        <v>316</v>
      </c>
      <c r="AX32" s="618" t="s">
        <v>317</v>
      </c>
      <c r="AY32" s="619"/>
      <c r="AZ32" s="619"/>
      <c r="BA32" s="619"/>
      <c r="BB32" s="619"/>
      <c r="BC32" s="619"/>
      <c r="BD32" s="619"/>
      <c r="BE32" s="619"/>
      <c r="BF32" s="620"/>
      <c r="BG32" s="683">
        <v>99.1</v>
      </c>
      <c r="BH32" s="634"/>
      <c r="BI32" s="634"/>
      <c r="BJ32" s="634"/>
      <c r="BK32" s="634"/>
      <c r="BL32" s="634"/>
      <c r="BM32" s="625">
        <v>98.8</v>
      </c>
      <c r="BN32" s="634"/>
      <c r="BO32" s="634"/>
      <c r="BP32" s="634"/>
      <c r="BQ32" s="661"/>
      <c r="BR32" s="683">
        <v>99.8</v>
      </c>
      <c r="BS32" s="634"/>
      <c r="BT32" s="634"/>
      <c r="BU32" s="634"/>
      <c r="BV32" s="634"/>
      <c r="BW32" s="634"/>
      <c r="BX32" s="625">
        <v>99.3</v>
      </c>
      <c r="BY32" s="634"/>
      <c r="BZ32" s="634"/>
      <c r="CA32" s="634"/>
      <c r="CB32" s="661"/>
      <c r="CD32" s="644"/>
      <c r="CE32" s="645"/>
      <c r="CF32" s="618" t="s">
        <v>318</v>
      </c>
      <c r="CG32" s="619"/>
      <c r="CH32" s="619"/>
      <c r="CI32" s="619"/>
      <c r="CJ32" s="619"/>
      <c r="CK32" s="619"/>
      <c r="CL32" s="619"/>
      <c r="CM32" s="619"/>
      <c r="CN32" s="619"/>
      <c r="CO32" s="619"/>
      <c r="CP32" s="619"/>
      <c r="CQ32" s="620"/>
      <c r="CR32" s="621" t="s">
        <v>129</v>
      </c>
      <c r="CS32" s="622"/>
      <c r="CT32" s="622"/>
      <c r="CU32" s="622"/>
      <c r="CV32" s="622"/>
      <c r="CW32" s="622"/>
      <c r="CX32" s="622"/>
      <c r="CY32" s="623"/>
      <c r="CZ32" s="624" t="s">
        <v>129</v>
      </c>
      <c r="DA32" s="636"/>
      <c r="DB32" s="636"/>
      <c r="DC32" s="637"/>
      <c r="DD32" s="627" t="s">
        <v>129</v>
      </c>
      <c r="DE32" s="622"/>
      <c r="DF32" s="622"/>
      <c r="DG32" s="622"/>
      <c r="DH32" s="622"/>
      <c r="DI32" s="622"/>
      <c r="DJ32" s="622"/>
      <c r="DK32" s="623"/>
      <c r="DL32" s="627" t="s">
        <v>129</v>
      </c>
      <c r="DM32" s="622"/>
      <c r="DN32" s="622"/>
      <c r="DO32" s="622"/>
      <c r="DP32" s="622"/>
      <c r="DQ32" s="622"/>
      <c r="DR32" s="622"/>
      <c r="DS32" s="622"/>
      <c r="DT32" s="622"/>
      <c r="DU32" s="622"/>
      <c r="DV32" s="623"/>
      <c r="DW32" s="624" t="s">
        <v>241</v>
      </c>
      <c r="DX32" s="636"/>
      <c r="DY32" s="636"/>
      <c r="DZ32" s="636"/>
      <c r="EA32" s="636"/>
      <c r="EB32" s="636"/>
      <c r="EC32" s="652"/>
    </row>
    <row r="33" spans="2:133" ht="11.25" customHeight="1" x14ac:dyDescent="0.15">
      <c r="B33" s="618" t="s">
        <v>319</v>
      </c>
      <c r="C33" s="619"/>
      <c r="D33" s="619"/>
      <c r="E33" s="619"/>
      <c r="F33" s="619"/>
      <c r="G33" s="619"/>
      <c r="H33" s="619"/>
      <c r="I33" s="619"/>
      <c r="J33" s="619"/>
      <c r="K33" s="619"/>
      <c r="L33" s="619"/>
      <c r="M33" s="619"/>
      <c r="N33" s="619"/>
      <c r="O33" s="619"/>
      <c r="P33" s="619"/>
      <c r="Q33" s="620"/>
      <c r="R33" s="621">
        <v>83724</v>
      </c>
      <c r="S33" s="622"/>
      <c r="T33" s="622"/>
      <c r="U33" s="622"/>
      <c r="V33" s="622"/>
      <c r="W33" s="622"/>
      <c r="X33" s="622"/>
      <c r="Y33" s="623"/>
      <c r="Z33" s="663">
        <v>0.3</v>
      </c>
      <c r="AA33" s="663"/>
      <c r="AB33" s="663"/>
      <c r="AC33" s="663"/>
      <c r="AD33" s="664">
        <v>49125</v>
      </c>
      <c r="AE33" s="664"/>
      <c r="AF33" s="664"/>
      <c r="AG33" s="664"/>
      <c r="AH33" s="664"/>
      <c r="AI33" s="664"/>
      <c r="AJ33" s="664"/>
      <c r="AK33" s="664"/>
      <c r="AL33" s="624">
        <v>0.4</v>
      </c>
      <c r="AM33" s="625"/>
      <c r="AN33" s="625"/>
      <c r="AO33" s="665"/>
      <c r="AP33" s="668"/>
      <c r="AQ33" s="669"/>
      <c r="AR33" s="669"/>
      <c r="AS33" s="669"/>
      <c r="AT33" s="695"/>
      <c r="AU33" s="219"/>
      <c r="AV33" s="219"/>
      <c r="AW33" s="219"/>
      <c r="AX33" s="602" t="s">
        <v>320</v>
      </c>
      <c r="AY33" s="603"/>
      <c r="AZ33" s="603"/>
      <c r="BA33" s="603"/>
      <c r="BB33" s="603"/>
      <c r="BC33" s="603"/>
      <c r="BD33" s="603"/>
      <c r="BE33" s="603"/>
      <c r="BF33" s="604"/>
      <c r="BG33" s="682">
        <v>99</v>
      </c>
      <c r="BH33" s="606"/>
      <c r="BI33" s="606"/>
      <c r="BJ33" s="606"/>
      <c r="BK33" s="606"/>
      <c r="BL33" s="606"/>
      <c r="BM33" s="656">
        <v>96.7</v>
      </c>
      <c r="BN33" s="606"/>
      <c r="BO33" s="606"/>
      <c r="BP33" s="606"/>
      <c r="BQ33" s="650"/>
      <c r="BR33" s="682">
        <v>99.4</v>
      </c>
      <c r="BS33" s="606"/>
      <c r="BT33" s="606"/>
      <c r="BU33" s="606"/>
      <c r="BV33" s="606"/>
      <c r="BW33" s="606"/>
      <c r="BX33" s="656">
        <v>96.6</v>
      </c>
      <c r="BY33" s="606"/>
      <c r="BZ33" s="606"/>
      <c r="CA33" s="606"/>
      <c r="CB33" s="650"/>
      <c r="CD33" s="618" t="s">
        <v>321</v>
      </c>
      <c r="CE33" s="619"/>
      <c r="CF33" s="619"/>
      <c r="CG33" s="619"/>
      <c r="CH33" s="619"/>
      <c r="CI33" s="619"/>
      <c r="CJ33" s="619"/>
      <c r="CK33" s="619"/>
      <c r="CL33" s="619"/>
      <c r="CM33" s="619"/>
      <c r="CN33" s="619"/>
      <c r="CO33" s="619"/>
      <c r="CP33" s="619"/>
      <c r="CQ33" s="620"/>
      <c r="CR33" s="621">
        <v>11789889</v>
      </c>
      <c r="CS33" s="634"/>
      <c r="CT33" s="634"/>
      <c r="CU33" s="634"/>
      <c r="CV33" s="634"/>
      <c r="CW33" s="634"/>
      <c r="CX33" s="634"/>
      <c r="CY33" s="635"/>
      <c r="CZ33" s="624">
        <v>43.8</v>
      </c>
      <c r="DA33" s="636"/>
      <c r="DB33" s="636"/>
      <c r="DC33" s="637"/>
      <c r="DD33" s="627">
        <v>7026341</v>
      </c>
      <c r="DE33" s="634"/>
      <c r="DF33" s="634"/>
      <c r="DG33" s="634"/>
      <c r="DH33" s="634"/>
      <c r="DI33" s="634"/>
      <c r="DJ33" s="634"/>
      <c r="DK33" s="635"/>
      <c r="DL33" s="627">
        <v>5095239</v>
      </c>
      <c r="DM33" s="634"/>
      <c r="DN33" s="634"/>
      <c r="DO33" s="634"/>
      <c r="DP33" s="634"/>
      <c r="DQ33" s="634"/>
      <c r="DR33" s="634"/>
      <c r="DS33" s="634"/>
      <c r="DT33" s="634"/>
      <c r="DU33" s="634"/>
      <c r="DV33" s="635"/>
      <c r="DW33" s="624">
        <v>37.9</v>
      </c>
      <c r="DX33" s="636"/>
      <c r="DY33" s="636"/>
      <c r="DZ33" s="636"/>
      <c r="EA33" s="636"/>
      <c r="EB33" s="636"/>
      <c r="EC33" s="652"/>
    </row>
    <row r="34" spans="2:133" ht="11.25" customHeight="1" x14ac:dyDescent="0.15">
      <c r="B34" s="618" t="s">
        <v>322</v>
      </c>
      <c r="C34" s="619"/>
      <c r="D34" s="619"/>
      <c r="E34" s="619"/>
      <c r="F34" s="619"/>
      <c r="G34" s="619"/>
      <c r="H34" s="619"/>
      <c r="I34" s="619"/>
      <c r="J34" s="619"/>
      <c r="K34" s="619"/>
      <c r="L34" s="619"/>
      <c r="M34" s="619"/>
      <c r="N34" s="619"/>
      <c r="O34" s="619"/>
      <c r="P34" s="619"/>
      <c r="Q34" s="620"/>
      <c r="R34" s="621">
        <v>495865</v>
      </c>
      <c r="S34" s="622"/>
      <c r="T34" s="622"/>
      <c r="U34" s="622"/>
      <c r="V34" s="622"/>
      <c r="W34" s="622"/>
      <c r="X34" s="622"/>
      <c r="Y34" s="623"/>
      <c r="Z34" s="663">
        <v>1.8</v>
      </c>
      <c r="AA34" s="663"/>
      <c r="AB34" s="663"/>
      <c r="AC34" s="663"/>
      <c r="AD34" s="664" t="s">
        <v>129</v>
      </c>
      <c r="AE34" s="664"/>
      <c r="AF34" s="664"/>
      <c r="AG34" s="664"/>
      <c r="AH34" s="664"/>
      <c r="AI34" s="664"/>
      <c r="AJ34" s="664"/>
      <c r="AK34" s="664"/>
      <c r="AL34" s="624" t="s">
        <v>241</v>
      </c>
      <c r="AM34" s="625"/>
      <c r="AN34" s="625"/>
      <c r="AO34" s="665"/>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18" t="s">
        <v>323</v>
      </c>
      <c r="CE34" s="619"/>
      <c r="CF34" s="619"/>
      <c r="CG34" s="619"/>
      <c r="CH34" s="619"/>
      <c r="CI34" s="619"/>
      <c r="CJ34" s="619"/>
      <c r="CK34" s="619"/>
      <c r="CL34" s="619"/>
      <c r="CM34" s="619"/>
      <c r="CN34" s="619"/>
      <c r="CO34" s="619"/>
      <c r="CP34" s="619"/>
      <c r="CQ34" s="620"/>
      <c r="CR34" s="621">
        <v>5371784</v>
      </c>
      <c r="CS34" s="622"/>
      <c r="CT34" s="622"/>
      <c r="CU34" s="622"/>
      <c r="CV34" s="622"/>
      <c r="CW34" s="622"/>
      <c r="CX34" s="622"/>
      <c r="CY34" s="623"/>
      <c r="CZ34" s="624">
        <v>19.899999999999999</v>
      </c>
      <c r="DA34" s="636"/>
      <c r="DB34" s="636"/>
      <c r="DC34" s="637"/>
      <c r="DD34" s="627">
        <v>2312811</v>
      </c>
      <c r="DE34" s="622"/>
      <c r="DF34" s="622"/>
      <c r="DG34" s="622"/>
      <c r="DH34" s="622"/>
      <c r="DI34" s="622"/>
      <c r="DJ34" s="622"/>
      <c r="DK34" s="623"/>
      <c r="DL34" s="627">
        <v>1681027</v>
      </c>
      <c r="DM34" s="622"/>
      <c r="DN34" s="622"/>
      <c r="DO34" s="622"/>
      <c r="DP34" s="622"/>
      <c r="DQ34" s="622"/>
      <c r="DR34" s="622"/>
      <c r="DS34" s="622"/>
      <c r="DT34" s="622"/>
      <c r="DU34" s="622"/>
      <c r="DV34" s="623"/>
      <c r="DW34" s="624">
        <v>12.5</v>
      </c>
      <c r="DX34" s="636"/>
      <c r="DY34" s="636"/>
      <c r="DZ34" s="636"/>
      <c r="EA34" s="636"/>
      <c r="EB34" s="636"/>
      <c r="EC34" s="652"/>
    </row>
    <row r="35" spans="2:133" ht="11.25" customHeight="1" x14ac:dyDescent="0.15">
      <c r="B35" s="618" t="s">
        <v>324</v>
      </c>
      <c r="C35" s="619"/>
      <c r="D35" s="619"/>
      <c r="E35" s="619"/>
      <c r="F35" s="619"/>
      <c r="G35" s="619"/>
      <c r="H35" s="619"/>
      <c r="I35" s="619"/>
      <c r="J35" s="619"/>
      <c r="K35" s="619"/>
      <c r="L35" s="619"/>
      <c r="M35" s="619"/>
      <c r="N35" s="619"/>
      <c r="O35" s="619"/>
      <c r="P35" s="619"/>
      <c r="Q35" s="620"/>
      <c r="R35" s="621">
        <v>2367982</v>
      </c>
      <c r="S35" s="622"/>
      <c r="T35" s="622"/>
      <c r="U35" s="622"/>
      <c r="V35" s="622"/>
      <c r="W35" s="622"/>
      <c r="X35" s="622"/>
      <c r="Y35" s="623"/>
      <c r="Z35" s="663">
        <v>8.5</v>
      </c>
      <c r="AA35" s="663"/>
      <c r="AB35" s="663"/>
      <c r="AC35" s="663"/>
      <c r="AD35" s="664" t="s">
        <v>241</v>
      </c>
      <c r="AE35" s="664"/>
      <c r="AF35" s="664"/>
      <c r="AG35" s="664"/>
      <c r="AH35" s="664"/>
      <c r="AI35" s="664"/>
      <c r="AJ35" s="664"/>
      <c r="AK35" s="664"/>
      <c r="AL35" s="624" t="s">
        <v>129</v>
      </c>
      <c r="AM35" s="625"/>
      <c r="AN35" s="625"/>
      <c r="AO35" s="665"/>
      <c r="AP35" s="222"/>
      <c r="AQ35" s="679" t="s">
        <v>325</v>
      </c>
      <c r="AR35" s="680"/>
      <c r="AS35" s="680"/>
      <c r="AT35" s="680"/>
      <c r="AU35" s="680"/>
      <c r="AV35" s="680"/>
      <c r="AW35" s="680"/>
      <c r="AX35" s="680"/>
      <c r="AY35" s="680"/>
      <c r="AZ35" s="680"/>
      <c r="BA35" s="680"/>
      <c r="BB35" s="680"/>
      <c r="BC35" s="680"/>
      <c r="BD35" s="680"/>
      <c r="BE35" s="680"/>
      <c r="BF35" s="681"/>
      <c r="BG35" s="679" t="s">
        <v>326</v>
      </c>
      <c r="BH35" s="680"/>
      <c r="BI35" s="680"/>
      <c r="BJ35" s="680"/>
      <c r="BK35" s="680"/>
      <c r="BL35" s="680"/>
      <c r="BM35" s="680"/>
      <c r="BN35" s="680"/>
      <c r="BO35" s="680"/>
      <c r="BP35" s="680"/>
      <c r="BQ35" s="680"/>
      <c r="BR35" s="680"/>
      <c r="BS35" s="680"/>
      <c r="BT35" s="680"/>
      <c r="BU35" s="680"/>
      <c r="BV35" s="680"/>
      <c r="BW35" s="680"/>
      <c r="BX35" s="680"/>
      <c r="BY35" s="680"/>
      <c r="BZ35" s="680"/>
      <c r="CA35" s="680"/>
      <c r="CB35" s="681"/>
      <c r="CD35" s="618" t="s">
        <v>327</v>
      </c>
      <c r="CE35" s="619"/>
      <c r="CF35" s="619"/>
      <c r="CG35" s="619"/>
      <c r="CH35" s="619"/>
      <c r="CI35" s="619"/>
      <c r="CJ35" s="619"/>
      <c r="CK35" s="619"/>
      <c r="CL35" s="619"/>
      <c r="CM35" s="619"/>
      <c r="CN35" s="619"/>
      <c r="CO35" s="619"/>
      <c r="CP35" s="619"/>
      <c r="CQ35" s="620"/>
      <c r="CR35" s="621">
        <v>46399</v>
      </c>
      <c r="CS35" s="634"/>
      <c r="CT35" s="634"/>
      <c r="CU35" s="634"/>
      <c r="CV35" s="634"/>
      <c r="CW35" s="634"/>
      <c r="CX35" s="634"/>
      <c r="CY35" s="635"/>
      <c r="CZ35" s="624">
        <v>0.2</v>
      </c>
      <c r="DA35" s="636"/>
      <c r="DB35" s="636"/>
      <c r="DC35" s="637"/>
      <c r="DD35" s="627">
        <v>30302</v>
      </c>
      <c r="DE35" s="634"/>
      <c r="DF35" s="634"/>
      <c r="DG35" s="634"/>
      <c r="DH35" s="634"/>
      <c r="DI35" s="634"/>
      <c r="DJ35" s="634"/>
      <c r="DK35" s="635"/>
      <c r="DL35" s="627">
        <v>25992</v>
      </c>
      <c r="DM35" s="634"/>
      <c r="DN35" s="634"/>
      <c r="DO35" s="634"/>
      <c r="DP35" s="634"/>
      <c r="DQ35" s="634"/>
      <c r="DR35" s="634"/>
      <c r="DS35" s="634"/>
      <c r="DT35" s="634"/>
      <c r="DU35" s="634"/>
      <c r="DV35" s="635"/>
      <c r="DW35" s="624">
        <v>0.2</v>
      </c>
      <c r="DX35" s="636"/>
      <c r="DY35" s="636"/>
      <c r="DZ35" s="636"/>
      <c r="EA35" s="636"/>
      <c r="EB35" s="636"/>
      <c r="EC35" s="652"/>
    </row>
    <row r="36" spans="2:133" ht="11.25" customHeight="1" x14ac:dyDescent="0.15">
      <c r="B36" s="618" t="s">
        <v>328</v>
      </c>
      <c r="C36" s="619"/>
      <c r="D36" s="619"/>
      <c r="E36" s="619"/>
      <c r="F36" s="619"/>
      <c r="G36" s="619"/>
      <c r="H36" s="619"/>
      <c r="I36" s="619"/>
      <c r="J36" s="619"/>
      <c r="K36" s="619"/>
      <c r="L36" s="619"/>
      <c r="M36" s="619"/>
      <c r="N36" s="619"/>
      <c r="O36" s="619"/>
      <c r="P36" s="619"/>
      <c r="Q36" s="620"/>
      <c r="R36" s="621">
        <v>669677</v>
      </c>
      <c r="S36" s="622"/>
      <c r="T36" s="622"/>
      <c r="U36" s="622"/>
      <c r="V36" s="622"/>
      <c r="W36" s="622"/>
      <c r="X36" s="622"/>
      <c r="Y36" s="623"/>
      <c r="Z36" s="663">
        <v>2.4</v>
      </c>
      <c r="AA36" s="663"/>
      <c r="AB36" s="663"/>
      <c r="AC36" s="663"/>
      <c r="AD36" s="664" t="s">
        <v>241</v>
      </c>
      <c r="AE36" s="664"/>
      <c r="AF36" s="664"/>
      <c r="AG36" s="664"/>
      <c r="AH36" s="664"/>
      <c r="AI36" s="664"/>
      <c r="AJ36" s="664"/>
      <c r="AK36" s="664"/>
      <c r="AL36" s="624" t="s">
        <v>129</v>
      </c>
      <c r="AM36" s="625"/>
      <c r="AN36" s="625"/>
      <c r="AO36" s="665"/>
      <c r="AP36" s="222"/>
      <c r="AQ36" s="670" t="s">
        <v>329</v>
      </c>
      <c r="AR36" s="671"/>
      <c r="AS36" s="671"/>
      <c r="AT36" s="671"/>
      <c r="AU36" s="671"/>
      <c r="AV36" s="671"/>
      <c r="AW36" s="671"/>
      <c r="AX36" s="671"/>
      <c r="AY36" s="672"/>
      <c r="AZ36" s="673">
        <v>3064041</v>
      </c>
      <c r="BA36" s="674"/>
      <c r="BB36" s="674"/>
      <c r="BC36" s="674"/>
      <c r="BD36" s="674"/>
      <c r="BE36" s="674"/>
      <c r="BF36" s="675"/>
      <c r="BG36" s="676" t="s">
        <v>330</v>
      </c>
      <c r="BH36" s="677"/>
      <c r="BI36" s="677"/>
      <c r="BJ36" s="677"/>
      <c r="BK36" s="677"/>
      <c r="BL36" s="677"/>
      <c r="BM36" s="677"/>
      <c r="BN36" s="677"/>
      <c r="BO36" s="677"/>
      <c r="BP36" s="677"/>
      <c r="BQ36" s="677"/>
      <c r="BR36" s="677"/>
      <c r="BS36" s="677"/>
      <c r="BT36" s="677"/>
      <c r="BU36" s="678"/>
      <c r="BV36" s="673">
        <v>105102</v>
      </c>
      <c r="BW36" s="674"/>
      <c r="BX36" s="674"/>
      <c r="BY36" s="674"/>
      <c r="BZ36" s="674"/>
      <c r="CA36" s="674"/>
      <c r="CB36" s="675"/>
      <c r="CD36" s="618" t="s">
        <v>331</v>
      </c>
      <c r="CE36" s="619"/>
      <c r="CF36" s="619"/>
      <c r="CG36" s="619"/>
      <c r="CH36" s="619"/>
      <c r="CI36" s="619"/>
      <c r="CJ36" s="619"/>
      <c r="CK36" s="619"/>
      <c r="CL36" s="619"/>
      <c r="CM36" s="619"/>
      <c r="CN36" s="619"/>
      <c r="CO36" s="619"/>
      <c r="CP36" s="619"/>
      <c r="CQ36" s="620"/>
      <c r="CR36" s="621">
        <v>3271784</v>
      </c>
      <c r="CS36" s="622"/>
      <c r="CT36" s="622"/>
      <c r="CU36" s="622"/>
      <c r="CV36" s="622"/>
      <c r="CW36" s="622"/>
      <c r="CX36" s="622"/>
      <c r="CY36" s="623"/>
      <c r="CZ36" s="624">
        <v>12.1</v>
      </c>
      <c r="DA36" s="636"/>
      <c r="DB36" s="636"/>
      <c r="DC36" s="637"/>
      <c r="DD36" s="627">
        <v>2554779</v>
      </c>
      <c r="DE36" s="622"/>
      <c r="DF36" s="622"/>
      <c r="DG36" s="622"/>
      <c r="DH36" s="622"/>
      <c r="DI36" s="622"/>
      <c r="DJ36" s="622"/>
      <c r="DK36" s="623"/>
      <c r="DL36" s="627">
        <v>1715939</v>
      </c>
      <c r="DM36" s="622"/>
      <c r="DN36" s="622"/>
      <c r="DO36" s="622"/>
      <c r="DP36" s="622"/>
      <c r="DQ36" s="622"/>
      <c r="DR36" s="622"/>
      <c r="DS36" s="622"/>
      <c r="DT36" s="622"/>
      <c r="DU36" s="622"/>
      <c r="DV36" s="623"/>
      <c r="DW36" s="624">
        <v>12.8</v>
      </c>
      <c r="DX36" s="636"/>
      <c r="DY36" s="636"/>
      <c r="DZ36" s="636"/>
      <c r="EA36" s="636"/>
      <c r="EB36" s="636"/>
      <c r="EC36" s="652"/>
    </row>
    <row r="37" spans="2:133" ht="11.25" customHeight="1" x14ac:dyDescent="0.15">
      <c r="B37" s="618" t="s">
        <v>332</v>
      </c>
      <c r="C37" s="619"/>
      <c r="D37" s="619"/>
      <c r="E37" s="619"/>
      <c r="F37" s="619"/>
      <c r="G37" s="619"/>
      <c r="H37" s="619"/>
      <c r="I37" s="619"/>
      <c r="J37" s="619"/>
      <c r="K37" s="619"/>
      <c r="L37" s="619"/>
      <c r="M37" s="619"/>
      <c r="N37" s="619"/>
      <c r="O37" s="619"/>
      <c r="P37" s="619"/>
      <c r="Q37" s="620"/>
      <c r="R37" s="621">
        <v>643950</v>
      </c>
      <c r="S37" s="622"/>
      <c r="T37" s="622"/>
      <c r="U37" s="622"/>
      <c r="V37" s="622"/>
      <c r="W37" s="622"/>
      <c r="X37" s="622"/>
      <c r="Y37" s="623"/>
      <c r="Z37" s="663">
        <v>2.2999999999999998</v>
      </c>
      <c r="AA37" s="663"/>
      <c r="AB37" s="663"/>
      <c r="AC37" s="663"/>
      <c r="AD37" s="664">
        <v>25443</v>
      </c>
      <c r="AE37" s="664"/>
      <c r="AF37" s="664"/>
      <c r="AG37" s="664"/>
      <c r="AH37" s="664"/>
      <c r="AI37" s="664"/>
      <c r="AJ37" s="664"/>
      <c r="AK37" s="664"/>
      <c r="AL37" s="624">
        <v>0.2</v>
      </c>
      <c r="AM37" s="625"/>
      <c r="AN37" s="625"/>
      <c r="AO37" s="665"/>
      <c r="AQ37" s="658" t="s">
        <v>333</v>
      </c>
      <c r="AR37" s="659"/>
      <c r="AS37" s="659"/>
      <c r="AT37" s="659"/>
      <c r="AU37" s="659"/>
      <c r="AV37" s="659"/>
      <c r="AW37" s="659"/>
      <c r="AX37" s="659"/>
      <c r="AY37" s="660"/>
      <c r="AZ37" s="621">
        <v>704055</v>
      </c>
      <c r="BA37" s="622"/>
      <c r="BB37" s="622"/>
      <c r="BC37" s="622"/>
      <c r="BD37" s="634"/>
      <c r="BE37" s="634"/>
      <c r="BF37" s="661"/>
      <c r="BG37" s="618" t="s">
        <v>334</v>
      </c>
      <c r="BH37" s="619"/>
      <c r="BI37" s="619"/>
      <c r="BJ37" s="619"/>
      <c r="BK37" s="619"/>
      <c r="BL37" s="619"/>
      <c r="BM37" s="619"/>
      <c r="BN37" s="619"/>
      <c r="BO37" s="619"/>
      <c r="BP37" s="619"/>
      <c r="BQ37" s="619"/>
      <c r="BR37" s="619"/>
      <c r="BS37" s="619"/>
      <c r="BT37" s="619"/>
      <c r="BU37" s="620"/>
      <c r="BV37" s="621">
        <v>35670</v>
      </c>
      <c r="BW37" s="622"/>
      <c r="BX37" s="622"/>
      <c r="BY37" s="622"/>
      <c r="BZ37" s="622"/>
      <c r="CA37" s="622"/>
      <c r="CB37" s="662"/>
      <c r="CD37" s="618" t="s">
        <v>335</v>
      </c>
      <c r="CE37" s="619"/>
      <c r="CF37" s="619"/>
      <c r="CG37" s="619"/>
      <c r="CH37" s="619"/>
      <c r="CI37" s="619"/>
      <c r="CJ37" s="619"/>
      <c r="CK37" s="619"/>
      <c r="CL37" s="619"/>
      <c r="CM37" s="619"/>
      <c r="CN37" s="619"/>
      <c r="CO37" s="619"/>
      <c r="CP37" s="619"/>
      <c r="CQ37" s="620"/>
      <c r="CR37" s="621">
        <v>798017</v>
      </c>
      <c r="CS37" s="634"/>
      <c r="CT37" s="634"/>
      <c r="CU37" s="634"/>
      <c r="CV37" s="634"/>
      <c r="CW37" s="634"/>
      <c r="CX37" s="634"/>
      <c r="CY37" s="635"/>
      <c r="CZ37" s="624">
        <v>3</v>
      </c>
      <c r="DA37" s="636"/>
      <c r="DB37" s="636"/>
      <c r="DC37" s="637"/>
      <c r="DD37" s="627">
        <v>797937</v>
      </c>
      <c r="DE37" s="634"/>
      <c r="DF37" s="634"/>
      <c r="DG37" s="634"/>
      <c r="DH37" s="634"/>
      <c r="DI37" s="634"/>
      <c r="DJ37" s="634"/>
      <c r="DK37" s="635"/>
      <c r="DL37" s="627">
        <v>743116</v>
      </c>
      <c r="DM37" s="634"/>
      <c r="DN37" s="634"/>
      <c r="DO37" s="634"/>
      <c r="DP37" s="634"/>
      <c r="DQ37" s="634"/>
      <c r="DR37" s="634"/>
      <c r="DS37" s="634"/>
      <c r="DT37" s="634"/>
      <c r="DU37" s="634"/>
      <c r="DV37" s="635"/>
      <c r="DW37" s="624">
        <v>5.5</v>
      </c>
      <c r="DX37" s="636"/>
      <c r="DY37" s="636"/>
      <c r="DZ37" s="636"/>
      <c r="EA37" s="636"/>
      <c r="EB37" s="636"/>
      <c r="EC37" s="652"/>
    </row>
    <row r="38" spans="2:133" ht="11.25" customHeight="1" x14ac:dyDescent="0.15">
      <c r="B38" s="618" t="s">
        <v>336</v>
      </c>
      <c r="C38" s="619"/>
      <c r="D38" s="619"/>
      <c r="E38" s="619"/>
      <c r="F38" s="619"/>
      <c r="G38" s="619"/>
      <c r="H38" s="619"/>
      <c r="I38" s="619"/>
      <c r="J38" s="619"/>
      <c r="K38" s="619"/>
      <c r="L38" s="619"/>
      <c r="M38" s="619"/>
      <c r="N38" s="619"/>
      <c r="O38" s="619"/>
      <c r="P38" s="619"/>
      <c r="Q38" s="620"/>
      <c r="R38" s="621">
        <v>2333110</v>
      </c>
      <c r="S38" s="622"/>
      <c r="T38" s="622"/>
      <c r="U38" s="622"/>
      <c r="V38" s="622"/>
      <c r="W38" s="622"/>
      <c r="X38" s="622"/>
      <c r="Y38" s="623"/>
      <c r="Z38" s="663">
        <v>8.4</v>
      </c>
      <c r="AA38" s="663"/>
      <c r="AB38" s="663"/>
      <c r="AC38" s="663"/>
      <c r="AD38" s="664" t="s">
        <v>241</v>
      </c>
      <c r="AE38" s="664"/>
      <c r="AF38" s="664"/>
      <c r="AG38" s="664"/>
      <c r="AH38" s="664"/>
      <c r="AI38" s="664"/>
      <c r="AJ38" s="664"/>
      <c r="AK38" s="664"/>
      <c r="AL38" s="624" t="s">
        <v>129</v>
      </c>
      <c r="AM38" s="625"/>
      <c r="AN38" s="625"/>
      <c r="AO38" s="665"/>
      <c r="AQ38" s="658" t="s">
        <v>337</v>
      </c>
      <c r="AR38" s="659"/>
      <c r="AS38" s="659"/>
      <c r="AT38" s="659"/>
      <c r="AU38" s="659"/>
      <c r="AV38" s="659"/>
      <c r="AW38" s="659"/>
      <c r="AX38" s="659"/>
      <c r="AY38" s="660"/>
      <c r="AZ38" s="621">
        <v>66522</v>
      </c>
      <c r="BA38" s="622"/>
      <c r="BB38" s="622"/>
      <c r="BC38" s="622"/>
      <c r="BD38" s="634"/>
      <c r="BE38" s="634"/>
      <c r="BF38" s="661"/>
      <c r="BG38" s="618" t="s">
        <v>338</v>
      </c>
      <c r="BH38" s="619"/>
      <c r="BI38" s="619"/>
      <c r="BJ38" s="619"/>
      <c r="BK38" s="619"/>
      <c r="BL38" s="619"/>
      <c r="BM38" s="619"/>
      <c r="BN38" s="619"/>
      <c r="BO38" s="619"/>
      <c r="BP38" s="619"/>
      <c r="BQ38" s="619"/>
      <c r="BR38" s="619"/>
      <c r="BS38" s="619"/>
      <c r="BT38" s="619"/>
      <c r="BU38" s="620"/>
      <c r="BV38" s="621">
        <v>6107</v>
      </c>
      <c r="BW38" s="622"/>
      <c r="BX38" s="622"/>
      <c r="BY38" s="622"/>
      <c r="BZ38" s="622"/>
      <c r="CA38" s="622"/>
      <c r="CB38" s="662"/>
      <c r="CD38" s="618" t="s">
        <v>339</v>
      </c>
      <c r="CE38" s="619"/>
      <c r="CF38" s="619"/>
      <c r="CG38" s="619"/>
      <c r="CH38" s="619"/>
      <c r="CI38" s="619"/>
      <c r="CJ38" s="619"/>
      <c r="CK38" s="619"/>
      <c r="CL38" s="619"/>
      <c r="CM38" s="619"/>
      <c r="CN38" s="619"/>
      <c r="CO38" s="619"/>
      <c r="CP38" s="619"/>
      <c r="CQ38" s="620"/>
      <c r="CR38" s="621">
        <v>2250847</v>
      </c>
      <c r="CS38" s="622"/>
      <c r="CT38" s="622"/>
      <c r="CU38" s="622"/>
      <c r="CV38" s="622"/>
      <c r="CW38" s="622"/>
      <c r="CX38" s="622"/>
      <c r="CY38" s="623"/>
      <c r="CZ38" s="624">
        <v>8.4</v>
      </c>
      <c r="DA38" s="636"/>
      <c r="DB38" s="636"/>
      <c r="DC38" s="637"/>
      <c r="DD38" s="627">
        <v>1828463</v>
      </c>
      <c r="DE38" s="622"/>
      <c r="DF38" s="622"/>
      <c r="DG38" s="622"/>
      <c r="DH38" s="622"/>
      <c r="DI38" s="622"/>
      <c r="DJ38" s="622"/>
      <c r="DK38" s="623"/>
      <c r="DL38" s="627">
        <v>1672281</v>
      </c>
      <c r="DM38" s="622"/>
      <c r="DN38" s="622"/>
      <c r="DO38" s="622"/>
      <c r="DP38" s="622"/>
      <c r="DQ38" s="622"/>
      <c r="DR38" s="622"/>
      <c r="DS38" s="622"/>
      <c r="DT38" s="622"/>
      <c r="DU38" s="622"/>
      <c r="DV38" s="623"/>
      <c r="DW38" s="624">
        <v>12.5</v>
      </c>
      <c r="DX38" s="636"/>
      <c r="DY38" s="636"/>
      <c r="DZ38" s="636"/>
      <c r="EA38" s="636"/>
      <c r="EB38" s="636"/>
      <c r="EC38" s="652"/>
    </row>
    <row r="39" spans="2:133" ht="11.25" customHeight="1" x14ac:dyDescent="0.15">
      <c r="B39" s="618" t="s">
        <v>340</v>
      </c>
      <c r="C39" s="619"/>
      <c r="D39" s="619"/>
      <c r="E39" s="619"/>
      <c r="F39" s="619"/>
      <c r="G39" s="619"/>
      <c r="H39" s="619"/>
      <c r="I39" s="619"/>
      <c r="J39" s="619"/>
      <c r="K39" s="619"/>
      <c r="L39" s="619"/>
      <c r="M39" s="619"/>
      <c r="N39" s="619"/>
      <c r="O39" s="619"/>
      <c r="P39" s="619"/>
      <c r="Q39" s="620"/>
      <c r="R39" s="621" t="s">
        <v>129</v>
      </c>
      <c r="S39" s="622"/>
      <c r="T39" s="622"/>
      <c r="U39" s="622"/>
      <c r="V39" s="622"/>
      <c r="W39" s="622"/>
      <c r="X39" s="622"/>
      <c r="Y39" s="623"/>
      <c r="Z39" s="663" t="s">
        <v>129</v>
      </c>
      <c r="AA39" s="663"/>
      <c r="AB39" s="663"/>
      <c r="AC39" s="663"/>
      <c r="AD39" s="664" t="s">
        <v>241</v>
      </c>
      <c r="AE39" s="664"/>
      <c r="AF39" s="664"/>
      <c r="AG39" s="664"/>
      <c r="AH39" s="664"/>
      <c r="AI39" s="664"/>
      <c r="AJ39" s="664"/>
      <c r="AK39" s="664"/>
      <c r="AL39" s="624" t="s">
        <v>129</v>
      </c>
      <c r="AM39" s="625"/>
      <c r="AN39" s="625"/>
      <c r="AO39" s="665"/>
      <c r="AQ39" s="658" t="s">
        <v>341</v>
      </c>
      <c r="AR39" s="659"/>
      <c r="AS39" s="659"/>
      <c r="AT39" s="659"/>
      <c r="AU39" s="659"/>
      <c r="AV39" s="659"/>
      <c r="AW39" s="659"/>
      <c r="AX39" s="659"/>
      <c r="AY39" s="660"/>
      <c r="AZ39" s="621">
        <v>42617</v>
      </c>
      <c r="BA39" s="622"/>
      <c r="BB39" s="622"/>
      <c r="BC39" s="622"/>
      <c r="BD39" s="634"/>
      <c r="BE39" s="634"/>
      <c r="BF39" s="661"/>
      <c r="BG39" s="618" t="s">
        <v>342</v>
      </c>
      <c r="BH39" s="619"/>
      <c r="BI39" s="619"/>
      <c r="BJ39" s="619"/>
      <c r="BK39" s="619"/>
      <c r="BL39" s="619"/>
      <c r="BM39" s="619"/>
      <c r="BN39" s="619"/>
      <c r="BO39" s="619"/>
      <c r="BP39" s="619"/>
      <c r="BQ39" s="619"/>
      <c r="BR39" s="619"/>
      <c r="BS39" s="619"/>
      <c r="BT39" s="619"/>
      <c r="BU39" s="620"/>
      <c r="BV39" s="621">
        <v>9413</v>
      </c>
      <c r="BW39" s="622"/>
      <c r="BX39" s="622"/>
      <c r="BY39" s="622"/>
      <c r="BZ39" s="622"/>
      <c r="CA39" s="622"/>
      <c r="CB39" s="662"/>
      <c r="CD39" s="618" t="s">
        <v>343</v>
      </c>
      <c r="CE39" s="619"/>
      <c r="CF39" s="619"/>
      <c r="CG39" s="619"/>
      <c r="CH39" s="619"/>
      <c r="CI39" s="619"/>
      <c r="CJ39" s="619"/>
      <c r="CK39" s="619"/>
      <c r="CL39" s="619"/>
      <c r="CM39" s="619"/>
      <c r="CN39" s="619"/>
      <c r="CO39" s="619"/>
      <c r="CP39" s="619"/>
      <c r="CQ39" s="620"/>
      <c r="CR39" s="621">
        <v>843975</v>
      </c>
      <c r="CS39" s="634"/>
      <c r="CT39" s="634"/>
      <c r="CU39" s="634"/>
      <c r="CV39" s="634"/>
      <c r="CW39" s="634"/>
      <c r="CX39" s="634"/>
      <c r="CY39" s="635"/>
      <c r="CZ39" s="624">
        <v>3.1</v>
      </c>
      <c r="DA39" s="636"/>
      <c r="DB39" s="636"/>
      <c r="DC39" s="637"/>
      <c r="DD39" s="627">
        <v>299986</v>
      </c>
      <c r="DE39" s="634"/>
      <c r="DF39" s="634"/>
      <c r="DG39" s="634"/>
      <c r="DH39" s="634"/>
      <c r="DI39" s="634"/>
      <c r="DJ39" s="634"/>
      <c r="DK39" s="635"/>
      <c r="DL39" s="627" t="s">
        <v>129</v>
      </c>
      <c r="DM39" s="634"/>
      <c r="DN39" s="634"/>
      <c r="DO39" s="634"/>
      <c r="DP39" s="634"/>
      <c r="DQ39" s="634"/>
      <c r="DR39" s="634"/>
      <c r="DS39" s="634"/>
      <c r="DT39" s="634"/>
      <c r="DU39" s="634"/>
      <c r="DV39" s="635"/>
      <c r="DW39" s="624" t="s">
        <v>129</v>
      </c>
      <c r="DX39" s="636"/>
      <c r="DY39" s="636"/>
      <c r="DZ39" s="636"/>
      <c r="EA39" s="636"/>
      <c r="EB39" s="636"/>
      <c r="EC39" s="652"/>
    </row>
    <row r="40" spans="2:133" ht="11.25" customHeight="1" x14ac:dyDescent="0.15">
      <c r="B40" s="618" t="s">
        <v>344</v>
      </c>
      <c r="C40" s="619"/>
      <c r="D40" s="619"/>
      <c r="E40" s="619"/>
      <c r="F40" s="619"/>
      <c r="G40" s="619"/>
      <c r="H40" s="619"/>
      <c r="I40" s="619"/>
      <c r="J40" s="619"/>
      <c r="K40" s="619"/>
      <c r="L40" s="619"/>
      <c r="M40" s="619"/>
      <c r="N40" s="619"/>
      <c r="O40" s="619"/>
      <c r="P40" s="619"/>
      <c r="Q40" s="620"/>
      <c r="R40" s="621">
        <v>192910</v>
      </c>
      <c r="S40" s="622"/>
      <c r="T40" s="622"/>
      <c r="U40" s="622"/>
      <c r="V40" s="622"/>
      <c r="W40" s="622"/>
      <c r="X40" s="622"/>
      <c r="Y40" s="623"/>
      <c r="Z40" s="663">
        <v>0.7</v>
      </c>
      <c r="AA40" s="663"/>
      <c r="AB40" s="663"/>
      <c r="AC40" s="663"/>
      <c r="AD40" s="664" t="s">
        <v>241</v>
      </c>
      <c r="AE40" s="664"/>
      <c r="AF40" s="664"/>
      <c r="AG40" s="664"/>
      <c r="AH40" s="664"/>
      <c r="AI40" s="664"/>
      <c r="AJ40" s="664"/>
      <c r="AK40" s="664"/>
      <c r="AL40" s="624" t="s">
        <v>129</v>
      </c>
      <c r="AM40" s="625"/>
      <c r="AN40" s="625"/>
      <c r="AO40" s="665"/>
      <c r="AQ40" s="658" t="s">
        <v>345</v>
      </c>
      <c r="AR40" s="659"/>
      <c r="AS40" s="659"/>
      <c r="AT40" s="659"/>
      <c r="AU40" s="659"/>
      <c r="AV40" s="659"/>
      <c r="AW40" s="659"/>
      <c r="AX40" s="659"/>
      <c r="AY40" s="660"/>
      <c r="AZ40" s="621">
        <v>15767</v>
      </c>
      <c r="BA40" s="622"/>
      <c r="BB40" s="622"/>
      <c r="BC40" s="622"/>
      <c r="BD40" s="634"/>
      <c r="BE40" s="634"/>
      <c r="BF40" s="661"/>
      <c r="BG40" s="666" t="s">
        <v>346</v>
      </c>
      <c r="BH40" s="667"/>
      <c r="BI40" s="667"/>
      <c r="BJ40" s="667"/>
      <c r="BK40" s="667"/>
      <c r="BL40" s="223"/>
      <c r="BM40" s="619" t="s">
        <v>347</v>
      </c>
      <c r="BN40" s="619"/>
      <c r="BO40" s="619"/>
      <c r="BP40" s="619"/>
      <c r="BQ40" s="619"/>
      <c r="BR40" s="619"/>
      <c r="BS40" s="619"/>
      <c r="BT40" s="619"/>
      <c r="BU40" s="620"/>
      <c r="BV40" s="621">
        <v>104</v>
      </c>
      <c r="BW40" s="622"/>
      <c r="BX40" s="622"/>
      <c r="BY40" s="622"/>
      <c r="BZ40" s="622"/>
      <c r="CA40" s="622"/>
      <c r="CB40" s="662"/>
      <c r="CD40" s="618" t="s">
        <v>348</v>
      </c>
      <c r="CE40" s="619"/>
      <c r="CF40" s="619"/>
      <c r="CG40" s="619"/>
      <c r="CH40" s="619"/>
      <c r="CI40" s="619"/>
      <c r="CJ40" s="619"/>
      <c r="CK40" s="619"/>
      <c r="CL40" s="619"/>
      <c r="CM40" s="619"/>
      <c r="CN40" s="619"/>
      <c r="CO40" s="619"/>
      <c r="CP40" s="619"/>
      <c r="CQ40" s="620"/>
      <c r="CR40" s="621">
        <v>5100</v>
      </c>
      <c r="CS40" s="622"/>
      <c r="CT40" s="622"/>
      <c r="CU40" s="622"/>
      <c r="CV40" s="622"/>
      <c r="CW40" s="622"/>
      <c r="CX40" s="622"/>
      <c r="CY40" s="623"/>
      <c r="CZ40" s="624">
        <v>0</v>
      </c>
      <c r="DA40" s="636"/>
      <c r="DB40" s="636"/>
      <c r="DC40" s="637"/>
      <c r="DD40" s="627" t="s">
        <v>129</v>
      </c>
      <c r="DE40" s="622"/>
      <c r="DF40" s="622"/>
      <c r="DG40" s="622"/>
      <c r="DH40" s="622"/>
      <c r="DI40" s="622"/>
      <c r="DJ40" s="622"/>
      <c r="DK40" s="623"/>
      <c r="DL40" s="627" t="s">
        <v>129</v>
      </c>
      <c r="DM40" s="622"/>
      <c r="DN40" s="622"/>
      <c r="DO40" s="622"/>
      <c r="DP40" s="622"/>
      <c r="DQ40" s="622"/>
      <c r="DR40" s="622"/>
      <c r="DS40" s="622"/>
      <c r="DT40" s="622"/>
      <c r="DU40" s="622"/>
      <c r="DV40" s="623"/>
      <c r="DW40" s="624" t="s">
        <v>129</v>
      </c>
      <c r="DX40" s="636"/>
      <c r="DY40" s="636"/>
      <c r="DZ40" s="636"/>
      <c r="EA40" s="636"/>
      <c r="EB40" s="636"/>
      <c r="EC40" s="652"/>
    </row>
    <row r="41" spans="2:133" ht="11.25" customHeight="1" x14ac:dyDescent="0.15">
      <c r="B41" s="602" t="s">
        <v>349</v>
      </c>
      <c r="C41" s="603"/>
      <c r="D41" s="603"/>
      <c r="E41" s="603"/>
      <c r="F41" s="603"/>
      <c r="G41" s="603"/>
      <c r="H41" s="603"/>
      <c r="I41" s="603"/>
      <c r="J41" s="603"/>
      <c r="K41" s="603"/>
      <c r="L41" s="603"/>
      <c r="M41" s="603"/>
      <c r="N41" s="603"/>
      <c r="O41" s="603"/>
      <c r="P41" s="603"/>
      <c r="Q41" s="604"/>
      <c r="R41" s="605">
        <v>27736676</v>
      </c>
      <c r="S41" s="649"/>
      <c r="T41" s="649"/>
      <c r="U41" s="649"/>
      <c r="V41" s="649"/>
      <c r="W41" s="649"/>
      <c r="X41" s="649"/>
      <c r="Y41" s="653"/>
      <c r="Z41" s="654">
        <v>100</v>
      </c>
      <c r="AA41" s="654"/>
      <c r="AB41" s="654"/>
      <c r="AC41" s="654"/>
      <c r="AD41" s="655">
        <v>13238603</v>
      </c>
      <c r="AE41" s="655"/>
      <c r="AF41" s="655"/>
      <c r="AG41" s="655"/>
      <c r="AH41" s="655"/>
      <c r="AI41" s="655"/>
      <c r="AJ41" s="655"/>
      <c r="AK41" s="655"/>
      <c r="AL41" s="608">
        <v>100</v>
      </c>
      <c r="AM41" s="656"/>
      <c r="AN41" s="656"/>
      <c r="AO41" s="657"/>
      <c r="AQ41" s="658" t="s">
        <v>350</v>
      </c>
      <c r="AR41" s="659"/>
      <c r="AS41" s="659"/>
      <c r="AT41" s="659"/>
      <c r="AU41" s="659"/>
      <c r="AV41" s="659"/>
      <c r="AW41" s="659"/>
      <c r="AX41" s="659"/>
      <c r="AY41" s="660"/>
      <c r="AZ41" s="621">
        <v>519088</v>
      </c>
      <c r="BA41" s="622"/>
      <c r="BB41" s="622"/>
      <c r="BC41" s="622"/>
      <c r="BD41" s="634"/>
      <c r="BE41" s="634"/>
      <c r="BF41" s="661"/>
      <c r="BG41" s="666"/>
      <c r="BH41" s="667"/>
      <c r="BI41" s="667"/>
      <c r="BJ41" s="667"/>
      <c r="BK41" s="667"/>
      <c r="BL41" s="223"/>
      <c r="BM41" s="619" t="s">
        <v>351</v>
      </c>
      <c r="BN41" s="619"/>
      <c r="BO41" s="619"/>
      <c r="BP41" s="619"/>
      <c r="BQ41" s="619"/>
      <c r="BR41" s="619"/>
      <c r="BS41" s="619"/>
      <c r="BT41" s="619"/>
      <c r="BU41" s="620"/>
      <c r="BV41" s="621" t="s">
        <v>241</v>
      </c>
      <c r="BW41" s="622"/>
      <c r="BX41" s="622"/>
      <c r="BY41" s="622"/>
      <c r="BZ41" s="622"/>
      <c r="CA41" s="622"/>
      <c r="CB41" s="662"/>
      <c r="CD41" s="618" t="s">
        <v>352</v>
      </c>
      <c r="CE41" s="619"/>
      <c r="CF41" s="619"/>
      <c r="CG41" s="619"/>
      <c r="CH41" s="619"/>
      <c r="CI41" s="619"/>
      <c r="CJ41" s="619"/>
      <c r="CK41" s="619"/>
      <c r="CL41" s="619"/>
      <c r="CM41" s="619"/>
      <c r="CN41" s="619"/>
      <c r="CO41" s="619"/>
      <c r="CP41" s="619"/>
      <c r="CQ41" s="620"/>
      <c r="CR41" s="621" t="s">
        <v>241</v>
      </c>
      <c r="CS41" s="634"/>
      <c r="CT41" s="634"/>
      <c r="CU41" s="634"/>
      <c r="CV41" s="634"/>
      <c r="CW41" s="634"/>
      <c r="CX41" s="634"/>
      <c r="CY41" s="635"/>
      <c r="CZ41" s="624" t="s">
        <v>129</v>
      </c>
      <c r="DA41" s="636"/>
      <c r="DB41" s="636"/>
      <c r="DC41" s="637"/>
      <c r="DD41" s="627" t="s">
        <v>129</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x14ac:dyDescent="0.15">
      <c r="AQ42" s="646" t="s">
        <v>353</v>
      </c>
      <c r="AR42" s="647"/>
      <c r="AS42" s="647"/>
      <c r="AT42" s="647"/>
      <c r="AU42" s="647"/>
      <c r="AV42" s="647"/>
      <c r="AW42" s="647"/>
      <c r="AX42" s="647"/>
      <c r="AY42" s="648"/>
      <c r="AZ42" s="605">
        <v>1715992</v>
      </c>
      <c r="BA42" s="649"/>
      <c r="BB42" s="649"/>
      <c r="BC42" s="649"/>
      <c r="BD42" s="606"/>
      <c r="BE42" s="606"/>
      <c r="BF42" s="650"/>
      <c r="BG42" s="668"/>
      <c r="BH42" s="669"/>
      <c r="BI42" s="669"/>
      <c r="BJ42" s="669"/>
      <c r="BK42" s="669"/>
      <c r="BL42" s="224"/>
      <c r="BM42" s="603" t="s">
        <v>354</v>
      </c>
      <c r="BN42" s="603"/>
      <c r="BO42" s="603"/>
      <c r="BP42" s="603"/>
      <c r="BQ42" s="603"/>
      <c r="BR42" s="603"/>
      <c r="BS42" s="603"/>
      <c r="BT42" s="603"/>
      <c r="BU42" s="604"/>
      <c r="BV42" s="605">
        <v>405</v>
      </c>
      <c r="BW42" s="649"/>
      <c r="BX42" s="649"/>
      <c r="BY42" s="649"/>
      <c r="BZ42" s="649"/>
      <c r="CA42" s="649"/>
      <c r="CB42" s="651"/>
      <c r="CD42" s="618" t="s">
        <v>355</v>
      </c>
      <c r="CE42" s="619"/>
      <c r="CF42" s="619"/>
      <c r="CG42" s="619"/>
      <c r="CH42" s="619"/>
      <c r="CI42" s="619"/>
      <c r="CJ42" s="619"/>
      <c r="CK42" s="619"/>
      <c r="CL42" s="619"/>
      <c r="CM42" s="619"/>
      <c r="CN42" s="619"/>
      <c r="CO42" s="619"/>
      <c r="CP42" s="619"/>
      <c r="CQ42" s="620"/>
      <c r="CR42" s="621">
        <v>3336696</v>
      </c>
      <c r="CS42" s="634"/>
      <c r="CT42" s="634"/>
      <c r="CU42" s="634"/>
      <c r="CV42" s="634"/>
      <c r="CW42" s="634"/>
      <c r="CX42" s="634"/>
      <c r="CY42" s="635"/>
      <c r="CZ42" s="624">
        <v>12.4</v>
      </c>
      <c r="DA42" s="636"/>
      <c r="DB42" s="636"/>
      <c r="DC42" s="637"/>
      <c r="DD42" s="627">
        <v>323108</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x14ac:dyDescent="0.15">
      <c r="B43" s="214" t="s">
        <v>356</v>
      </c>
      <c r="CD43" s="618" t="s">
        <v>357</v>
      </c>
      <c r="CE43" s="619"/>
      <c r="CF43" s="619"/>
      <c r="CG43" s="619"/>
      <c r="CH43" s="619"/>
      <c r="CI43" s="619"/>
      <c r="CJ43" s="619"/>
      <c r="CK43" s="619"/>
      <c r="CL43" s="619"/>
      <c r="CM43" s="619"/>
      <c r="CN43" s="619"/>
      <c r="CO43" s="619"/>
      <c r="CP43" s="619"/>
      <c r="CQ43" s="620"/>
      <c r="CR43" s="621">
        <v>60370</v>
      </c>
      <c r="CS43" s="634"/>
      <c r="CT43" s="634"/>
      <c r="CU43" s="634"/>
      <c r="CV43" s="634"/>
      <c r="CW43" s="634"/>
      <c r="CX43" s="634"/>
      <c r="CY43" s="635"/>
      <c r="CZ43" s="624">
        <v>0.2</v>
      </c>
      <c r="DA43" s="636"/>
      <c r="DB43" s="636"/>
      <c r="DC43" s="637"/>
      <c r="DD43" s="627">
        <v>60370</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x14ac:dyDescent="0.15">
      <c r="B44" s="638" t="s">
        <v>358</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306</v>
      </c>
      <c r="CE44" s="641"/>
      <c r="CF44" s="618" t="s">
        <v>359</v>
      </c>
      <c r="CG44" s="619"/>
      <c r="CH44" s="619"/>
      <c r="CI44" s="619"/>
      <c r="CJ44" s="619"/>
      <c r="CK44" s="619"/>
      <c r="CL44" s="619"/>
      <c r="CM44" s="619"/>
      <c r="CN44" s="619"/>
      <c r="CO44" s="619"/>
      <c r="CP44" s="619"/>
      <c r="CQ44" s="620"/>
      <c r="CR44" s="621">
        <v>3208475</v>
      </c>
      <c r="CS44" s="622"/>
      <c r="CT44" s="622"/>
      <c r="CU44" s="622"/>
      <c r="CV44" s="622"/>
      <c r="CW44" s="622"/>
      <c r="CX44" s="622"/>
      <c r="CY44" s="623"/>
      <c r="CZ44" s="624">
        <v>11.9</v>
      </c>
      <c r="DA44" s="625"/>
      <c r="DB44" s="625"/>
      <c r="DC44" s="626"/>
      <c r="DD44" s="627">
        <v>311530</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x14ac:dyDescent="0.15">
      <c r="B45" s="638" t="s">
        <v>360</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361</v>
      </c>
      <c r="CG45" s="619"/>
      <c r="CH45" s="619"/>
      <c r="CI45" s="619"/>
      <c r="CJ45" s="619"/>
      <c r="CK45" s="619"/>
      <c r="CL45" s="619"/>
      <c r="CM45" s="619"/>
      <c r="CN45" s="619"/>
      <c r="CO45" s="619"/>
      <c r="CP45" s="619"/>
      <c r="CQ45" s="620"/>
      <c r="CR45" s="621">
        <v>1426398</v>
      </c>
      <c r="CS45" s="634"/>
      <c r="CT45" s="634"/>
      <c r="CU45" s="634"/>
      <c r="CV45" s="634"/>
      <c r="CW45" s="634"/>
      <c r="CX45" s="634"/>
      <c r="CY45" s="635"/>
      <c r="CZ45" s="624">
        <v>5.3</v>
      </c>
      <c r="DA45" s="636"/>
      <c r="DB45" s="636"/>
      <c r="DC45" s="637"/>
      <c r="DD45" s="627">
        <v>72806</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x14ac:dyDescent="0.15">
      <c r="B46" s="225"/>
      <c r="CD46" s="642"/>
      <c r="CE46" s="643"/>
      <c r="CF46" s="618" t="s">
        <v>362</v>
      </c>
      <c r="CG46" s="619"/>
      <c r="CH46" s="619"/>
      <c r="CI46" s="619"/>
      <c r="CJ46" s="619"/>
      <c r="CK46" s="619"/>
      <c r="CL46" s="619"/>
      <c r="CM46" s="619"/>
      <c r="CN46" s="619"/>
      <c r="CO46" s="619"/>
      <c r="CP46" s="619"/>
      <c r="CQ46" s="620"/>
      <c r="CR46" s="621">
        <v>1653787</v>
      </c>
      <c r="CS46" s="622"/>
      <c r="CT46" s="622"/>
      <c r="CU46" s="622"/>
      <c r="CV46" s="622"/>
      <c r="CW46" s="622"/>
      <c r="CX46" s="622"/>
      <c r="CY46" s="623"/>
      <c r="CZ46" s="624">
        <v>6.1</v>
      </c>
      <c r="DA46" s="625"/>
      <c r="DB46" s="625"/>
      <c r="DC46" s="626"/>
      <c r="DD46" s="627">
        <v>237276</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x14ac:dyDescent="0.15">
      <c r="B47" s="225"/>
      <c r="CD47" s="642"/>
      <c r="CE47" s="643"/>
      <c r="CF47" s="618" t="s">
        <v>363</v>
      </c>
      <c r="CG47" s="619"/>
      <c r="CH47" s="619"/>
      <c r="CI47" s="619"/>
      <c r="CJ47" s="619"/>
      <c r="CK47" s="619"/>
      <c r="CL47" s="619"/>
      <c r="CM47" s="619"/>
      <c r="CN47" s="619"/>
      <c r="CO47" s="619"/>
      <c r="CP47" s="619"/>
      <c r="CQ47" s="620"/>
      <c r="CR47" s="621">
        <v>128221</v>
      </c>
      <c r="CS47" s="634"/>
      <c r="CT47" s="634"/>
      <c r="CU47" s="634"/>
      <c r="CV47" s="634"/>
      <c r="CW47" s="634"/>
      <c r="CX47" s="634"/>
      <c r="CY47" s="635"/>
      <c r="CZ47" s="624">
        <v>0.5</v>
      </c>
      <c r="DA47" s="636"/>
      <c r="DB47" s="636"/>
      <c r="DC47" s="637"/>
      <c r="DD47" s="627">
        <v>11578</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x14ac:dyDescent="0.15">
      <c r="B48" s="225"/>
      <c r="CD48" s="644"/>
      <c r="CE48" s="645"/>
      <c r="CF48" s="618" t="s">
        <v>364</v>
      </c>
      <c r="CG48" s="619"/>
      <c r="CH48" s="619"/>
      <c r="CI48" s="619"/>
      <c r="CJ48" s="619"/>
      <c r="CK48" s="619"/>
      <c r="CL48" s="619"/>
      <c r="CM48" s="619"/>
      <c r="CN48" s="619"/>
      <c r="CO48" s="619"/>
      <c r="CP48" s="619"/>
      <c r="CQ48" s="620"/>
      <c r="CR48" s="621" t="s">
        <v>129</v>
      </c>
      <c r="CS48" s="622"/>
      <c r="CT48" s="622"/>
      <c r="CU48" s="622"/>
      <c r="CV48" s="622"/>
      <c r="CW48" s="622"/>
      <c r="CX48" s="622"/>
      <c r="CY48" s="623"/>
      <c r="CZ48" s="624" t="s">
        <v>241</v>
      </c>
      <c r="DA48" s="625"/>
      <c r="DB48" s="625"/>
      <c r="DC48" s="626"/>
      <c r="DD48" s="627" t="s">
        <v>129</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x14ac:dyDescent="0.15">
      <c r="B49" s="225"/>
      <c r="CD49" s="602" t="s">
        <v>365</v>
      </c>
      <c r="CE49" s="603"/>
      <c r="CF49" s="603"/>
      <c r="CG49" s="603"/>
      <c r="CH49" s="603"/>
      <c r="CI49" s="603"/>
      <c r="CJ49" s="603"/>
      <c r="CK49" s="603"/>
      <c r="CL49" s="603"/>
      <c r="CM49" s="603"/>
      <c r="CN49" s="603"/>
      <c r="CO49" s="603"/>
      <c r="CP49" s="603"/>
      <c r="CQ49" s="604"/>
      <c r="CR49" s="605">
        <v>26947278</v>
      </c>
      <c r="CS49" s="606"/>
      <c r="CT49" s="606"/>
      <c r="CU49" s="606"/>
      <c r="CV49" s="606"/>
      <c r="CW49" s="606"/>
      <c r="CX49" s="606"/>
      <c r="CY49" s="607"/>
      <c r="CZ49" s="608">
        <v>100</v>
      </c>
      <c r="DA49" s="609"/>
      <c r="DB49" s="609"/>
      <c r="DC49" s="610"/>
      <c r="DD49" s="611">
        <v>15317027</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pMwKh3GYYXoRt7zc/FUQcH9NhZ7KSgLyjLJ0JZsE2nzX+wLjL3UvCSLvK91v77/aJtnHFQnVaHO45lkcLMetNA==" saltValue="LaAFuvFwnMG8VRloVKsFrQ=="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7:Q7"/>
    <mergeCell ref="R7:Y7"/>
    <mergeCell ref="Z7:AC7"/>
    <mergeCell ref="AD7:AK7"/>
    <mergeCell ref="AL7:AO7"/>
    <mergeCell ref="AP7:BF7"/>
    <mergeCell ref="BG7:BN7"/>
    <mergeCell ref="BO7:BR7"/>
    <mergeCell ref="BS7:CB7"/>
    <mergeCell ref="BO6:BR6"/>
    <mergeCell ref="BS6:CB6"/>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10:Q10"/>
    <mergeCell ref="R10:Y10"/>
    <mergeCell ref="Z10:AC10"/>
    <mergeCell ref="AD10:AK10"/>
    <mergeCell ref="AL10:AO10"/>
    <mergeCell ref="AP10:BF10"/>
    <mergeCell ref="BG10:BN10"/>
    <mergeCell ref="BO10:BR10"/>
    <mergeCell ref="BS10:CB10"/>
    <mergeCell ref="BO9:BR9"/>
    <mergeCell ref="BS9:CB9"/>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13:Q13"/>
    <mergeCell ref="R13:Y13"/>
    <mergeCell ref="Z13:AC13"/>
    <mergeCell ref="AD13:AK13"/>
    <mergeCell ref="AL13:AO13"/>
    <mergeCell ref="AP13:BF13"/>
    <mergeCell ref="BG13:BN13"/>
    <mergeCell ref="BO13:BR13"/>
    <mergeCell ref="BS13:CB13"/>
    <mergeCell ref="BO12:BR12"/>
    <mergeCell ref="BS12:CB12"/>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16:Q16"/>
    <mergeCell ref="R16:Y16"/>
    <mergeCell ref="Z16:AC16"/>
    <mergeCell ref="AD16:AK16"/>
    <mergeCell ref="AL16:AO16"/>
    <mergeCell ref="AP16:BF16"/>
    <mergeCell ref="BG16:BN16"/>
    <mergeCell ref="BO16:BR16"/>
    <mergeCell ref="BS16:CB16"/>
    <mergeCell ref="BO15:BR15"/>
    <mergeCell ref="BS15:CB15"/>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19:Q19"/>
    <mergeCell ref="R19:Y19"/>
    <mergeCell ref="Z19:AC19"/>
    <mergeCell ref="AD19:AK19"/>
    <mergeCell ref="AL19:AO19"/>
    <mergeCell ref="AP19:BF19"/>
    <mergeCell ref="BG19:BN19"/>
    <mergeCell ref="BO19:BR19"/>
    <mergeCell ref="BS19:CB19"/>
    <mergeCell ref="BO18:BR18"/>
    <mergeCell ref="BS18:CB18"/>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22:Q22"/>
    <mergeCell ref="R22:Y22"/>
    <mergeCell ref="Z22:AC22"/>
    <mergeCell ref="AD22:AK22"/>
    <mergeCell ref="AL22:AO22"/>
    <mergeCell ref="AP22:BF22"/>
    <mergeCell ref="BG22:BN22"/>
    <mergeCell ref="BO22:BR22"/>
    <mergeCell ref="BS22:CB22"/>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B26:Q26"/>
    <mergeCell ref="R26:Y26"/>
    <mergeCell ref="Z26:AC26"/>
    <mergeCell ref="AD26:AK26"/>
    <mergeCell ref="AL26:AO26"/>
    <mergeCell ref="AP26:BF26"/>
    <mergeCell ref="BG26:BN26"/>
    <mergeCell ref="BO26:BR26"/>
    <mergeCell ref="BO25:BR25"/>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AD31:AK31"/>
    <mergeCell ref="AL31:AO31"/>
    <mergeCell ref="AP31:AS33"/>
    <mergeCell ref="AT31:AT33"/>
    <mergeCell ref="CR31:CY31"/>
    <mergeCell ref="CZ31:DC31"/>
    <mergeCell ref="DD31:DK31"/>
    <mergeCell ref="DL31:DV31"/>
    <mergeCell ref="DW31:EC31"/>
    <mergeCell ref="B32:Q32"/>
    <mergeCell ref="R32:Y32"/>
    <mergeCell ref="Z32:AC32"/>
    <mergeCell ref="AD32:AK32"/>
    <mergeCell ref="AL32:AO32"/>
    <mergeCell ref="AX31:BF31"/>
    <mergeCell ref="BG31:BL31"/>
    <mergeCell ref="BM31:BQ31"/>
    <mergeCell ref="BR31:BW31"/>
    <mergeCell ref="BX31:CB31"/>
    <mergeCell ref="CF31:CQ31"/>
    <mergeCell ref="CR32:CY32"/>
    <mergeCell ref="CZ32:DC32"/>
    <mergeCell ref="DD32:DK32"/>
    <mergeCell ref="DL32:DV32"/>
    <mergeCell ref="DW32:EC32"/>
    <mergeCell ref="B33:Q33"/>
    <mergeCell ref="R33:Y33"/>
    <mergeCell ref="Z33:AC33"/>
    <mergeCell ref="AD33:AK33"/>
    <mergeCell ref="AL33:AO33"/>
    <mergeCell ref="AX32:BF32"/>
    <mergeCell ref="BG32:BL32"/>
    <mergeCell ref="BM32:BQ32"/>
    <mergeCell ref="BR32:BW32"/>
    <mergeCell ref="BX32:CB32"/>
    <mergeCell ref="CF32:CQ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AQ42:AY42"/>
    <mergeCell ref="AZ42:BF42"/>
    <mergeCell ref="BM42:BU42"/>
    <mergeCell ref="BV42:CB42"/>
    <mergeCell ref="CD42:CQ42"/>
    <mergeCell ref="CR42:CY42"/>
    <mergeCell ref="CD41:CQ41"/>
    <mergeCell ref="CR41:CY41"/>
    <mergeCell ref="CZ41:DC41"/>
    <mergeCell ref="CZ42:DC42"/>
    <mergeCell ref="DD42:DK42"/>
    <mergeCell ref="DL42:DV42"/>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election activeCell="Q17" sqref="Q17:U17"/>
    </sheetView>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1106" t="s">
        <v>366</v>
      </c>
      <c r="B2" s="1106"/>
      <c r="C2" s="1106"/>
      <c r="D2" s="1106"/>
      <c r="E2" s="1106"/>
      <c r="F2" s="1106"/>
      <c r="G2" s="1106"/>
      <c r="H2" s="1106"/>
      <c r="I2" s="1106"/>
      <c r="J2" s="1106"/>
      <c r="K2" s="1106"/>
      <c r="L2" s="1106"/>
      <c r="M2" s="1106"/>
      <c r="N2" s="1106"/>
      <c r="O2" s="1106"/>
      <c r="P2" s="1106"/>
      <c r="Q2" s="1106"/>
      <c r="R2" s="1106"/>
      <c r="S2" s="1106"/>
      <c r="T2" s="1106"/>
      <c r="U2" s="1106"/>
      <c r="V2" s="1106"/>
      <c r="W2" s="1106"/>
      <c r="X2" s="1106"/>
      <c r="Y2" s="1106"/>
      <c r="Z2" s="1106"/>
      <c r="AA2" s="1106"/>
      <c r="AB2" s="1106"/>
      <c r="AC2" s="1106"/>
      <c r="AD2" s="1106"/>
      <c r="AE2" s="1106"/>
      <c r="AF2" s="1106"/>
      <c r="AG2" s="1106"/>
      <c r="AH2" s="1106"/>
      <c r="AI2" s="1106"/>
      <c r="AJ2" s="1106"/>
      <c r="AK2" s="1106"/>
      <c r="AL2" s="1106"/>
      <c r="AM2" s="1106"/>
      <c r="AN2" s="1106"/>
      <c r="AO2" s="1106"/>
      <c r="AP2" s="1106"/>
      <c r="AQ2" s="1106"/>
      <c r="AR2" s="1106"/>
      <c r="AS2" s="1106"/>
      <c r="AT2" s="1106"/>
      <c r="AU2" s="1106"/>
      <c r="AV2" s="1106"/>
      <c r="AW2" s="1106"/>
      <c r="AX2" s="1106"/>
      <c r="AY2" s="1106"/>
      <c r="AZ2" s="1106"/>
      <c r="BA2" s="1106"/>
      <c r="BB2" s="1106"/>
      <c r="BC2" s="1106"/>
      <c r="BD2" s="1106"/>
      <c r="BE2" s="1106"/>
      <c r="BF2" s="1106"/>
      <c r="BG2" s="1106"/>
      <c r="BH2" s="1106"/>
      <c r="BI2" s="1106"/>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107" t="s">
        <v>367</v>
      </c>
      <c r="DK2" s="1108"/>
      <c r="DL2" s="1108"/>
      <c r="DM2" s="1108"/>
      <c r="DN2" s="1108"/>
      <c r="DO2" s="1109"/>
      <c r="DP2" s="228"/>
      <c r="DQ2" s="1107" t="s">
        <v>368</v>
      </c>
      <c r="DR2" s="1108"/>
      <c r="DS2" s="1108"/>
      <c r="DT2" s="1108"/>
      <c r="DU2" s="1108"/>
      <c r="DV2" s="1108"/>
      <c r="DW2" s="1108"/>
      <c r="DX2" s="1108"/>
      <c r="DY2" s="1108"/>
      <c r="DZ2" s="1109"/>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1059" t="s">
        <v>369</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32"/>
      <c r="BA4" s="232"/>
      <c r="BB4" s="232"/>
      <c r="BC4" s="232"/>
      <c r="BD4" s="232"/>
      <c r="BE4" s="233"/>
      <c r="BF4" s="233"/>
      <c r="BG4" s="233"/>
      <c r="BH4" s="233"/>
      <c r="BI4" s="233"/>
      <c r="BJ4" s="233"/>
      <c r="BK4" s="233"/>
      <c r="BL4" s="233"/>
      <c r="BM4" s="233"/>
      <c r="BN4" s="233"/>
      <c r="BO4" s="233"/>
      <c r="BP4" s="233"/>
      <c r="BQ4" s="730" t="s">
        <v>370</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15">
      <c r="A5" s="1003" t="s">
        <v>371</v>
      </c>
      <c r="B5" s="1004"/>
      <c r="C5" s="1004"/>
      <c r="D5" s="1004"/>
      <c r="E5" s="1004"/>
      <c r="F5" s="1004"/>
      <c r="G5" s="1004"/>
      <c r="H5" s="1004"/>
      <c r="I5" s="1004"/>
      <c r="J5" s="1004"/>
      <c r="K5" s="1004"/>
      <c r="L5" s="1004"/>
      <c r="M5" s="1004"/>
      <c r="N5" s="1004"/>
      <c r="O5" s="1004"/>
      <c r="P5" s="1005"/>
      <c r="Q5" s="989" t="s">
        <v>372</v>
      </c>
      <c r="R5" s="990"/>
      <c r="S5" s="990"/>
      <c r="T5" s="990"/>
      <c r="U5" s="991"/>
      <c r="V5" s="989" t="s">
        <v>373</v>
      </c>
      <c r="W5" s="990"/>
      <c r="X5" s="990"/>
      <c r="Y5" s="990"/>
      <c r="Z5" s="991"/>
      <c r="AA5" s="989" t="s">
        <v>374</v>
      </c>
      <c r="AB5" s="990"/>
      <c r="AC5" s="990"/>
      <c r="AD5" s="990"/>
      <c r="AE5" s="990"/>
      <c r="AF5" s="1110" t="s">
        <v>375</v>
      </c>
      <c r="AG5" s="990"/>
      <c r="AH5" s="990"/>
      <c r="AI5" s="990"/>
      <c r="AJ5" s="995"/>
      <c r="AK5" s="990" t="s">
        <v>376</v>
      </c>
      <c r="AL5" s="990"/>
      <c r="AM5" s="990"/>
      <c r="AN5" s="990"/>
      <c r="AO5" s="991"/>
      <c r="AP5" s="989" t="s">
        <v>377</v>
      </c>
      <c r="AQ5" s="990"/>
      <c r="AR5" s="990"/>
      <c r="AS5" s="990"/>
      <c r="AT5" s="991"/>
      <c r="AU5" s="989" t="s">
        <v>378</v>
      </c>
      <c r="AV5" s="990"/>
      <c r="AW5" s="990"/>
      <c r="AX5" s="990"/>
      <c r="AY5" s="995"/>
      <c r="AZ5" s="232"/>
      <c r="BA5" s="232"/>
      <c r="BB5" s="232"/>
      <c r="BC5" s="232"/>
      <c r="BD5" s="232"/>
      <c r="BE5" s="233"/>
      <c r="BF5" s="233"/>
      <c r="BG5" s="233"/>
      <c r="BH5" s="233"/>
      <c r="BI5" s="233"/>
      <c r="BJ5" s="233"/>
      <c r="BK5" s="233"/>
      <c r="BL5" s="233"/>
      <c r="BM5" s="233"/>
      <c r="BN5" s="233"/>
      <c r="BO5" s="233"/>
      <c r="BP5" s="233"/>
      <c r="BQ5" s="1003" t="s">
        <v>379</v>
      </c>
      <c r="BR5" s="1004"/>
      <c r="BS5" s="1004"/>
      <c r="BT5" s="1004"/>
      <c r="BU5" s="1004"/>
      <c r="BV5" s="1004"/>
      <c r="BW5" s="1004"/>
      <c r="BX5" s="1004"/>
      <c r="BY5" s="1004"/>
      <c r="BZ5" s="1004"/>
      <c r="CA5" s="1004"/>
      <c r="CB5" s="1004"/>
      <c r="CC5" s="1004"/>
      <c r="CD5" s="1004"/>
      <c r="CE5" s="1004"/>
      <c r="CF5" s="1004"/>
      <c r="CG5" s="1005"/>
      <c r="CH5" s="989" t="s">
        <v>380</v>
      </c>
      <c r="CI5" s="990"/>
      <c r="CJ5" s="990"/>
      <c r="CK5" s="990"/>
      <c r="CL5" s="991"/>
      <c r="CM5" s="989" t="s">
        <v>381</v>
      </c>
      <c r="CN5" s="990"/>
      <c r="CO5" s="990"/>
      <c r="CP5" s="990"/>
      <c r="CQ5" s="991"/>
      <c r="CR5" s="989" t="s">
        <v>382</v>
      </c>
      <c r="CS5" s="990"/>
      <c r="CT5" s="990"/>
      <c r="CU5" s="990"/>
      <c r="CV5" s="991"/>
      <c r="CW5" s="989" t="s">
        <v>383</v>
      </c>
      <c r="CX5" s="990"/>
      <c r="CY5" s="990"/>
      <c r="CZ5" s="990"/>
      <c r="DA5" s="991"/>
      <c r="DB5" s="989" t="s">
        <v>384</v>
      </c>
      <c r="DC5" s="990"/>
      <c r="DD5" s="990"/>
      <c r="DE5" s="990"/>
      <c r="DF5" s="991"/>
      <c r="DG5" s="1100" t="s">
        <v>385</v>
      </c>
      <c r="DH5" s="1101"/>
      <c r="DI5" s="1101"/>
      <c r="DJ5" s="1101"/>
      <c r="DK5" s="1102"/>
      <c r="DL5" s="1100" t="s">
        <v>386</v>
      </c>
      <c r="DM5" s="1101"/>
      <c r="DN5" s="1101"/>
      <c r="DO5" s="1101"/>
      <c r="DP5" s="1102"/>
      <c r="DQ5" s="989" t="s">
        <v>387</v>
      </c>
      <c r="DR5" s="990"/>
      <c r="DS5" s="990"/>
      <c r="DT5" s="990"/>
      <c r="DU5" s="991"/>
      <c r="DV5" s="989" t="s">
        <v>378</v>
      </c>
      <c r="DW5" s="990"/>
      <c r="DX5" s="990"/>
      <c r="DY5" s="990"/>
      <c r="DZ5" s="995"/>
      <c r="EA5" s="234"/>
    </row>
    <row r="6" spans="1:131" s="235" customFormat="1" ht="26.25" customHeight="1" thickBot="1" x14ac:dyDescent="0.2">
      <c r="A6" s="1006"/>
      <c r="B6" s="1007"/>
      <c r="C6" s="1007"/>
      <c r="D6" s="1007"/>
      <c r="E6" s="1007"/>
      <c r="F6" s="1007"/>
      <c r="G6" s="1007"/>
      <c r="H6" s="1007"/>
      <c r="I6" s="1007"/>
      <c r="J6" s="1007"/>
      <c r="K6" s="1007"/>
      <c r="L6" s="1007"/>
      <c r="M6" s="1007"/>
      <c r="N6" s="1007"/>
      <c r="O6" s="1007"/>
      <c r="P6" s="1008"/>
      <c r="Q6" s="992"/>
      <c r="R6" s="993"/>
      <c r="S6" s="993"/>
      <c r="T6" s="993"/>
      <c r="U6" s="994"/>
      <c r="V6" s="992"/>
      <c r="W6" s="993"/>
      <c r="X6" s="993"/>
      <c r="Y6" s="993"/>
      <c r="Z6" s="994"/>
      <c r="AA6" s="992"/>
      <c r="AB6" s="993"/>
      <c r="AC6" s="993"/>
      <c r="AD6" s="993"/>
      <c r="AE6" s="993"/>
      <c r="AF6" s="1111"/>
      <c r="AG6" s="993"/>
      <c r="AH6" s="993"/>
      <c r="AI6" s="993"/>
      <c r="AJ6" s="996"/>
      <c r="AK6" s="993"/>
      <c r="AL6" s="993"/>
      <c r="AM6" s="993"/>
      <c r="AN6" s="993"/>
      <c r="AO6" s="994"/>
      <c r="AP6" s="992"/>
      <c r="AQ6" s="993"/>
      <c r="AR6" s="993"/>
      <c r="AS6" s="993"/>
      <c r="AT6" s="994"/>
      <c r="AU6" s="992"/>
      <c r="AV6" s="993"/>
      <c r="AW6" s="993"/>
      <c r="AX6" s="993"/>
      <c r="AY6" s="996"/>
      <c r="AZ6" s="232"/>
      <c r="BA6" s="232"/>
      <c r="BB6" s="232"/>
      <c r="BC6" s="232"/>
      <c r="BD6" s="232"/>
      <c r="BE6" s="233"/>
      <c r="BF6" s="233"/>
      <c r="BG6" s="233"/>
      <c r="BH6" s="233"/>
      <c r="BI6" s="233"/>
      <c r="BJ6" s="233"/>
      <c r="BK6" s="233"/>
      <c r="BL6" s="233"/>
      <c r="BM6" s="233"/>
      <c r="BN6" s="233"/>
      <c r="BO6" s="233"/>
      <c r="BP6" s="233"/>
      <c r="BQ6" s="1006"/>
      <c r="BR6" s="1007"/>
      <c r="BS6" s="1007"/>
      <c r="BT6" s="1007"/>
      <c r="BU6" s="1007"/>
      <c r="BV6" s="1007"/>
      <c r="BW6" s="1007"/>
      <c r="BX6" s="1007"/>
      <c r="BY6" s="1007"/>
      <c r="BZ6" s="1007"/>
      <c r="CA6" s="1007"/>
      <c r="CB6" s="1007"/>
      <c r="CC6" s="1007"/>
      <c r="CD6" s="1007"/>
      <c r="CE6" s="1007"/>
      <c r="CF6" s="1007"/>
      <c r="CG6" s="1008"/>
      <c r="CH6" s="992"/>
      <c r="CI6" s="993"/>
      <c r="CJ6" s="993"/>
      <c r="CK6" s="993"/>
      <c r="CL6" s="994"/>
      <c r="CM6" s="992"/>
      <c r="CN6" s="993"/>
      <c r="CO6" s="993"/>
      <c r="CP6" s="993"/>
      <c r="CQ6" s="994"/>
      <c r="CR6" s="992"/>
      <c r="CS6" s="993"/>
      <c r="CT6" s="993"/>
      <c r="CU6" s="993"/>
      <c r="CV6" s="994"/>
      <c r="CW6" s="992"/>
      <c r="CX6" s="993"/>
      <c r="CY6" s="993"/>
      <c r="CZ6" s="993"/>
      <c r="DA6" s="994"/>
      <c r="DB6" s="992"/>
      <c r="DC6" s="993"/>
      <c r="DD6" s="993"/>
      <c r="DE6" s="993"/>
      <c r="DF6" s="994"/>
      <c r="DG6" s="1103"/>
      <c r="DH6" s="1104"/>
      <c r="DI6" s="1104"/>
      <c r="DJ6" s="1104"/>
      <c r="DK6" s="1105"/>
      <c r="DL6" s="1103"/>
      <c r="DM6" s="1104"/>
      <c r="DN6" s="1104"/>
      <c r="DO6" s="1104"/>
      <c r="DP6" s="1105"/>
      <c r="DQ6" s="992"/>
      <c r="DR6" s="993"/>
      <c r="DS6" s="993"/>
      <c r="DT6" s="993"/>
      <c r="DU6" s="994"/>
      <c r="DV6" s="992"/>
      <c r="DW6" s="993"/>
      <c r="DX6" s="993"/>
      <c r="DY6" s="993"/>
      <c r="DZ6" s="996"/>
      <c r="EA6" s="234"/>
    </row>
    <row r="7" spans="1:131" s="235" customFormat="1" ht="26.25" customHeight="1" thickTop="1" x14ac:dyDescent="0.15">
      <c r="A7" s="236">
        <v>1</v>
      </c>
      <c r="B7" s="1044" t="s">
        <v>388</v>
      </c>
      <c r="C7" s="1045"/>
      <c r="D7" s="1045"/>
      <c r="E7" s="1045"/>
      <c r="F7" s="1045"/>
      <c r="G7" s="1045"/>
      <c r="H7" s="1045"/>
      <c r="I7" s="1045"/>
      <c r="J7" s="1045"/>
      <c r="K7" s="1045"/>
      <c r="L7" s="1045"/>
      <c r="M7" s="1045"/>
      <c r="N7" s="1045"/>
      <c r="O7" s="1045"/>
      <c r="P7" s="1046"/>
      <c r="Q7" s="1089">
        <v>28112</v>
      </c>
      <c r="R7" s="1090"/>
      <c r="S7" s="1090"/>
      <c r="T7" s="1090"/>
      <c r="U7" s="1090"/>
      <c r="V7" s="1090">
        <v>27323</v>
      </c>
      <c r="W7" s="1090"/>
      <c r="X7" s="1090"/>
      <c r="Y7" s="1090"/>
      <c r="Z7" s="1090"/>
      <c r="AA7" s="1090">
        <f>+Q7-V7</f>
        <v>789</v>
      </c>
      <c r="AB7" s="1090"/>
      <c r="AC7" s="1090"/>
      <c r="AD7" s="1090"/>
      <c r="AE7" s="1091"/>
      <c r="AF7" s="1092">
        <v>723</v>
      </c>
      <c r="AG7" s="1093"/>
      <c r="AH7" s="1093"/>
      <c r="AI7" s="1093"/>
      <c r="AJ7" s="1094"/>
      <c r="AK7" s="1095">
        <v>2368</v>
      </c>
      <c r="AL7" s="1096"/>
      <c r="AM7" s="1096"/>
      <c r="AN7" s="1096"/>
      <c r="AO7" s="1096"/>
      <c r="AP7" s="1096">
        <v>25596</v>
      </c>
      <c r="AQ7" s="1096"/>
      <c r="AR7" s="1096"/>
      <c r="AS7" s="1096"/>
      <c r="AT7" s="1096"/>
      <c r="AU7" s="1097"/>
      <c r="AV7" s="1097"/>
      <c r="AW7" s="1097"/>
      <c r="AX7" s="1097"/>
      <c r="AY7" s="1098"/>
      <c r="AZ7" s="232"/>
      <c r="BA7" s="232"/>
      <c r="BB7" s="232"/>
      <c r="BC7" s="232"/>
      <c r="BD7" s="232"/>
      <c r="BE7" s="233"/>
      <c r="BF7" s="233"/>
      <c r="BG7" s="233"/>
      <c r="BH7" s="233"/>
      <c r="BI7" s="233"/>
      <c r="BJ7" s="233"/>
      <c r="BK7" s="233"/>
      <c r="BL7" s="233"/>
      <c r="BM7" s="233"/>
      <c r="BN7" s="233"/>
      <c r="BO7" s="233"/>
      <c r="BP7" s="233"/>
      <c r="BQ7" s="236">
        <v>1</v>
      </c>
      <c r="BR7" s="237"/>
      <c r="BS7" s="1086" t="s">
        <v>588</v>
      </c>
      <c r="BT7" s="1087"/>
      <c r="BU7" s="1087"/>
      <c r="BV7" s="1087"/>
      <c r="BW7" s="1087"/>
      <c r="BX7" s="1087"/>
      <c r="BY7" s="1087"/>
      <c r="BZ7" s="1087"/>
      <c r="CA7" s="1087"/>
      <c r="CB7" s="1087"/>
      <c r="CC7" s="1087"/>
      <c r="CD7" s="1087"/>
      <c r="CE7" s="1087"/>
      <c r="CF7" s="1087"/>
      <c r="CG7" s="1099"/>
      <c r="CH7" s="1083">
        <v>-22</v>
      </c>
      <c r="CI7" s="1084"/>
      <c r="CJ7" s="1084"/>
      <c r="CK7" s="1084"/>
      <c r="CL7" s="1085"/>
      <c r="CM7" s="1083">
        <v>108</v>
      </c>
      <c r="CN7" s="1084"/>
      <c r="CO7" s="1084"/>
      <c r="CP7" s="1084"/>
      <c r="CQ7" s="1085"/>
      <c r="CR7" s="1083">
        <v>55</v>
      </c>
      <c r="CS7" s="1084"/>
      <c r="CT7" s="1084"/>
      <c r="CU7" s="1084"/>
      <c r="CV7" s="1085"/>
      <c r="CW7" s="1083" t="s">
        <v>575</v>
      </c>
      <c r="CX7" s="1084"/>
      <c r="CY7" s="1084"/>
      <c r="CZ7" s="1084"/>
      <c r="DA7" s="1085"/>
      <c r="DB7" s="1083" t="s">
        <v>575</v>
      </c>
      <c r="DC7" s="1084"/>
      <c r="DD7" s="1084"/>
      <c r="DE7" s="1084"/>
      <c r="DF7" s="1085"/>
      <c r="DG7" s="1083" t="s">
        <v>575</v>
      </c>
      <c r="DH7" s="1084"/>
      <c r="DI7" s="1084"/>
      <c r="DJ7" s="1084"/>
      <c r="DK7" s="1085"/>
      <c r="DL7" s="1083" t="s">
        <v>575</v>
      </c>
      <c r="DM7" s="1084"/>
      <c r="DN7" s="1084"/>
      <c r="DO7" s="1084"/>
      <c r="DP7" s="1085"/>
      <c r="DQ7" s="1083" t="s">
        <v>575</v>
      </c>
      <c r="DR7" s="1084"/>
      <c r="DS7" s="1084"/>
      <c r="DT7" s="1084"/>
      <c r="DU7" s="1085"/>
      <c r="DV7" s="1086"/>
      <c r="DW7" s="1087"/>
      <c r="DX7" s="1087"/>
      <c r="DY7" s="1087"/>
      <c r="DZ7" s="1088"/>
      <c r="EA7" s="234"/>
    </row>
    <row r="8" spans="1:131" s="235" customFormat="1" ht="26.25" customHeight="1" x14ac:dyDescent="0.15">
      <c r="A8" s="238">
        <v>2</v>
      </c>
      <c r="B8" s="1030" t="s">
        <v>389</v>
      </c>
      <c r="C8" s="1031"/>
      <c r="D8" s="1031"/>
      <c r="E8" s="1031"/>
      <c r="F8" s="1031"/>
      <c r="G8" s="1031"/>
      <c r="H8" s="1031"/>
      <c r="I8" s="1031"/>
      <c r="J8" s="1031"/>
      <c r="K8" s="1031"/>
      <c r="L8" s="1031"/>
      <c r="M8" s="1031"/>
      <c r="N8" s="1031"/>
      <c r="O8" s="1031"/>
      <c r="P8" s="1032"/>
      <c r="Q8" s="1038">
        <v>1120</v>
      </c>
      <c r="R8" s="1039"/>
      <c r="S8" s="1039"/>
      <c r="T8" s="1039"/>
      <c r="U8" s="1039"/>
      <c r="V8" s="1039">
        <v>1120</v>
      </c>
      <c r="W8" s="1039"/>
      <c r="X8" s="1039"/>
      <c r="Y8" s="1039"/>
      <c r="Z8" s="1039"/>
      <c r="AA8" s="1039">
        <f>+Q8-V8</f>
        <v>0</v>
      </c>
      <c r="AB8" s="1039"/>
      <c r="AC8" s="1039"/>
      <c r="AD8" s="1039"/>
      <c r="AE8" s="1040"/>
      <c r="AF8" s="1035" t="s">
        <v>129</v>
      </c>
      <c r="AG8" s="1036"/>
      <c r="AH8" s="1036"/>
      <c r="AI8" s="1036"/>
      <c r="AJ8" s="1037"/>
      <c r="AK8" s="1079">
        <v>301</v>
      </c>
      <c r="AL8" s="1080"/>
      <c r="AM8" s="1080"/>
      <c r="AN8" s="1080"/>
      <c r="AO8" s="1080"/>
      <c r="AP8" s="1080">
        <v>2157</v>
      </c>
      <c r="AQ8" s="1080"/>
      <c r="AR8" s="1080"/>
      <c r="AS8" s="1080"/>
      <c r="AT8" s="1080"/>
      <c r="AU8" s="1081"/>
      <c r="AV8" s="1081"/>
      <c r="AW8" s="1081"/>
      <c r="AX8" s="1081"/>
      <c r="AY8" s="1082"/>
      <c r="AZ8" s="232"/>
      <c r="BA8" s="232"/>
      <c r="BB8" s="232"/>
      <c r="BC8" s="232"/>
      <c r="BD8" s="232"/>
      <c r="BE8" s="233"/>
      <c r="BF8" s="233"/>
      <c r="BG8" s="233"/>
      <c r="BH8" s="233"/>
      <c r="BI8" s="233"/>
      <c r="BJ8" s="233"/>
      <c r="BK8" s="233"/>
      <c r="BL8" s="233"/>
      <c r="BM8" s="233"/>
      <c r="BN8" s="233"/>
      <c r="BO8" s="233"/>
      <c r="BP8" s="233"/>
      <c r="BQ8" s="238">
        <v>2</v>
      </c>
      <c r="BR8" s="239"/>
      <c r="BS8" s="1000" t="s">
        <v>589</v>
      </c>
      <c r="BT8" s="1001"/>
      <c r="BU8" s="1001"/>
      <c r="BV8" s="1001"/>
      <c r="BW8" s="1001"/>
      <c r="BX8" s="1001"/>
      <c r="BY8" s="1001"/>
      <c r="BZ8" s="1001"/>
      <c r="CA8" s="1001"/>
      <c r="CB8" s="1001"/>
      <c r="CC8" s="1001"/>
      <c r="CD8" s="1001"/>
      <c r="CE8" s="1001"/>
      <c r="CF8" s="1001"/>
      <c r="CG8" s="1016"/>
      <c r="CH8" s="997">
        <v>2</v>
      </c>
      <c r="CI8" s="998"/>
      <c r="CJ8" s="998"/>
      <c r="CK8" s="998"/>
      <c r="CL8" s="999"/>
      <c r="CM8" s="997">
        <v>102</v>
      </c>
      <c r="CN8" s="998"/>
      <c r="CO8" s="998"/>
      <c r="CP8" s="998"/>
      <c r="CQ8" s="999"/>
      <c r="CR8" s="997">
        <v>14</v>
      </c>
      <c r="CS8" s="998"/>
      <c r="CT8" s="998"/>
      <c r="CU8" s="998"/>
      <c r="CV8" s="999"/>
      <c r="CW8" s="997" t="s">
        <v>575</v>
      </c>
      <c r="CX8" s="998"/>
      <c r="CY8" s="998"/>
      <c r="CZ8" s="998"/>
      <c r="DA8" s="999"/>
      <c r="DB8" s="997" t="s">
        <v>575</v>
      </c>
      <c r="DC8" s="998"/>
      <c r="DD8" s="998"/>
      <c r="DE8" s="998"/>
      <c r="DF8" s="999"/>
      <c r="DG8" s="997" t="s">
        <v>575</v>
      </c>
      <c r="DH8" s="998"/>
      <c r="DI8" s="998"/>
      <c r="DJ8" s="998"/>
      <c r="DK8" s="999"/>
      <c r="DL8" s="997" t="s">
        <v>575</v>
      </c>
      <c r="DM8" s="998"/>
      <c r="DN8" s="998"/>
      <c r="DO8" s="998"/>
      <c r="DP8" s="999"/>
      <c r="DQ8" s="997" t="s">
        <v>575</v>
      </c>
      <c r="DR8" s="998"/>
      <c r="DS8" s="998"/>
      <c r="DT8" s="998"/>
      <c r="DU8" s="999"/>
      <c r="DV8" s="1000"/>
      <c r="DW8" s="1001"/>
      <c r="DX8" s="1001"/>
      <c r="DY8" s="1001"/>
      <c r="DZ8" s="1002"/>
      <c r="EA8" s="234"/>
    </row>
    <row r="9" spans="1:131" s="235" customFormat="1" ht="26.25" customHeight="1" x14ac:dyDescent="0.15">
      <c r="A9" s="238">
        <v>3</v>
      </c>
      <c r="B9" s="1030"/>
      <c r="C9" s="1031"/>
      <c r="D9" s="1031"/>
      <c r="E9" s="1031"/>
      <c r="F9" s="1031"/>
      <c r="G9" s="1031"/>
      <c r="H9" s="1031"/>
      <c r="I9" s="1031"/>
      <c r="J9" s="1031"/>
      <c r="K9" s="1031"/>
      <c r="L9" s="1031"/>
      <c r="M9" s="1031"/>
      <c r="N9" s="1031"/>
      <c r="O9" s="1031"/>
      <c r="P9" s="1032"/>
      <c r="Q9" s="1038"/>
      <c r="R9" s="1039"/>
      <c r="S9" s="1039"/>
      <c r="T9" s="1039"/>
      <c r="U9" s="1039"/>
      <c r="V9" s="1039"/>
      <c r="W9" s="1039"/>
      <c r="X9" s="1039"/>
      <c r="Y9" s="1039"/>
      <c r="Z9" s="1039"/>
      <c r="AA9" s="1039"/>
      <c r="AB9" s="1039"/>
      <c r="AC9" s="1039"/>
      <c r="AD9" s="1039"/>
      <c r="AE9" s="1040"/>
      <c r="AF9" s="1035"/>
      <c r="AG9" s="1036"/>
      <c r="AH9" s="1036"/>
      <c r="AI9" s="1036"/>
      <c r="AJ9" s="1037"/>
      <c r="AK9" s="1079"/>
      <c r="AL9" s="1080"/>
      <c r="AM9" s="1080"/>
      <c r="AN9" s="1080"/>
      <c r="AO9" s="1080"/>
      <c r="AP9" s="1080"/>
      <c r="AQ9" s="1080"/>
      <c r="AR9" s="1080"/>
      <c r="AS9" s="1080"/>
      <c r="AT9" s="1080"/>
      <c r="AU9" s="1081"/>
      <c r="AV9" s="1081"/>
      <c r="AW9" s="1081"/>
      <c r="AX9" s="1081"/>
      <c r="AY9" s="1082"/>
      <c r="AZ9" s="232"/>
      <c r="BA9" s="232"/>
      <c r="BB9" s="232"/>
      <c r="BC9" s="232"/>
      <c r="BD9" s="232"/>
      <c r="BE9" s="233"/>
      <c r="BF9" s="233"/>
      <c r="BG9" s="233"/>
      <c r="BH9" s="233"/>
      <c r="BI9" s="233"/>
      <c r="BJ9" s="233"/>
      <c r="BK9" s="233"/>
      <c r="BL9" s="233"/>
      <c r="BM9" s="233"/>
      <c r="BN9" s="233"/>
      <c r="BO9" s="233"/>
      <c r="BP9" s="233"/>
      <c r="BQ9" s="238">
        <v>3</v>
      </c>
      <c r="BR9" s="239"/>
      <c r="BS9" s="1000" t="s">
        <v>590</v>
      </c>
      <c r="BT9" s="1001"/>
      <c r="BU9" s="1001"/>
      <c r="BV9" s="1001"/>
      <c r="BW9" s="1001"/>
      <c r="BX9" s="1001"/>
      <c r="BY9" s="1001"/>
      <c r="BZ9" s="1001"/>
      <c r="CA9" s="1001"/>
      <c r="CB9" s="1001"/>
      <c r="CC9" s="1001"/>
      <c r="CD9" s="1001"/>
      <c r="CE9" s="1001"/>
      <c r="CF9" s="1001"/>
      <c r="CG9" s="1016"/>
      <c r="CH9" s="997">
        <v>7</v>
      </c>
      <c r="CI9" s="998"/>
      <c r="CJ9" s="998"/>
      <c r="CK9" s="998"/>
      <c r="CL9" s="999"/>
      <c r="CM9" s="997">
        <v>407</v>
      </c>
      <c r="CN9" s="998"/>
      <c r="CO9" s="998"/>
      <c r="CP9" s="998"/>
      <c r="CQ9" s="999"/>
      <c r="CR9" s="997">
        <v>421</v>
      </c>
      <c r="CS9" s="998"/>
      <c r="CT9" s="998"/>
      <c r="CU9" s="998"/>
      <c r="CV9" s="999"/>
      <c r="CW9" s="997" t="s">
        <v>575</v>
      </c>
      <c r="CX9" s="998"/>
      <c r="CY9" s="998"/>
      <c r="CZ9" s="998"/>
      <c r="DA9" s="999"/>
      <c r="DB9" s="997" t="s">
        <v>575</v>
      </c>
      <c r="DC9" s="998"/>
      <c r="DD9" s="998"/>
      <c r="DE9" s="998"/>
      <c r="DF9" s="999"/>
      <c r="DG9" s="997" t="s">
        <v>575</v>
      </c>
      <c r="DH9" s="998"/>
      <c r="DI9" s="998"/>
      <c r="DJ9" s="998"/>
      <c r="DK9" s="999"/>
      <c r="DL9" s="997" t="s">
        <v>575</v>
      </c>
      <c r="DM9" s="998"/>
      <c r="DN9" s="998"/>
      <c r="DO9" s="998"/>
      <c r="DP9" s="999"/>
      <c r="DQ9" s="997" t="s">
        <v>575</v>
      </c>
      <c r="DR9" s="998"/>
      <c r="DS9" s="998"/>
      <c r="DT9" s="998"/>
      <c r="DU9" s="999"/>
      <c r="DV9" s="1000"/>
      <c r="DW9" s="1001"/>
      <c r="DX9" s="1001"/>
      <c r="DY9" s="1001"/>
      <c r="DZ9" s="1002"/>
      <c r="EA9" s="234"/>
    </row>
    <row r="10" spans="1:131" s="235" customFormat="1" ht="26.25" customHeight="1" x14ac:dyDescent="0.15">
      <c r="A10" s="238">
        <v>4</v>
      </c>
      <c r="B10" s="1030"/>
      <c r="C10" s="1031"/>
      <c r="D10" s="1031"/>
      <c r="E10" s="1031"/>
      <c r="F10" s="1031"/>
      <c r="G10" s="1031"/>
      <c r="H10" s="1031"/>
      <c r="I10" s="1031"/>
      <c r="J10" s="1031"/>
      <c r="K10" s="1031"/>
      <c r="L10" s="1031"/>
      <c r="M10" s="1031"/>
      <c r="N10" s="1031"/>
      <c r="O10" s="1031"/>
      <c r="P10" s="1032"/>
      <c r="Q10" s="1038"/>
      <c r="R10" s="1039"/>
      <c r="S10" s="1039"/>
      <c r="T10" s="1039"/>
      <c r="U10" s="1039"/>
      <c r="V10" s="1039"/>
      <c r="W10" s="1039"/>
      <c r="X10" s="1039"/>
      <c r="Y10" s="1039"/>
      <c r="Z10" s="1039"/>
      <c r="AA10" s="1039"/>
      <c r="AB10" s="1039"/>
      <c r="AC10" s="1039"/>
      <c r="AD10" s="1039"/>
      <c r="AE10" s="1040"/>
      <c r="AF10" s="1035"/>
      <c r="AG10" s="1036"/>
      <c r="AH10" s="1036"/>
      <c r="AI10" s="1036"/>
      <c r="AJ10" s="1037"/>
      <c r="AK10" s="1079"/>
      <c r="AL10" s="1080"/>
      <c r="AM10" s="1080"/>
      <c r="AN10" s="1080"/>
      <c r="AO10" s="1080"/>
      <c r="AP10" s="1080"/>
      <c r="AQ10" s="1080"/>
      <c r="AR10" s="1080"/>
      <c r="AS10" s="1080"/>
      <c r="AT10" s="1080"/>
      <c r="AU10" s="1081"/>
      <c r="AV10" s="1081"/>
      <c r="AW10" s="1081"/>
      <c r="AX10" s="1081"/>
      <c r="AY10" s="1082"/>
      <c r="AZ10" s="232"/>
      <c r="BA10" s="232"/>
      <c r="BB10" s="232"/>
      <c r="BC10" s="232"/>
      <c r="BD10" s="232"/>
      <c r="BE10" s="233"/>
      <c r="BF10" s="233"/>
      <c r="BG10" s="233"/>
      <c r="BH10" s="233"/>
      <c r="BI10" s="233"/>
      <c r="BJ10" s="233"/>
      <c r="BK10" s="233"/>
      <c r="BL10" s="233"/>
      <c r="BM10" s="233"/>
      <c r="BN10" s="233"/>
      <c r="BO10" s="233"/>
      <c r="BP10" s="233"/>
      <c r="BQ10" s="238">
        <v>4</v>
      </c>
      <c r="BR10" s="239"/>
      <c r="BS10" s="1000" t="s">
        <v>591</v>
      </c>
      <c r="BT10" s="1001"/>
      <c r="BU10" s="1001"/>
      <c r="BV10" s="1001"/>
      <c r="BW10" s="1001"/>
      <c r="BX10" s="1001"/>
      <c r="BY10" s="1001"/>
      <c r="BZ10" s="1001"/>
      <c r="CA10" s="1001"/>
      <c r="CB10" s="1001"/>
      <c r="CC10" s="1001"/>
      <c r="CD10" s="1001"/>
      <c r="CE10" s="1001"/>
      <c r="CF10" s="1001"/>
      <c r="CG10" s="1016"/>
      <c r="CH10" s="997">
        <v>-59</v>
      </c>
      <c r="CI10" s="998"/>
      <c r="CJ10" s="998"/>
      <c r="CK10" s="998"/>
      <c r="CL10" s="999"/>
      <c r="CM10" s="997">
        <v>369</v>
      </c>
      <c r="CN10" s="998"/>
      <c r="CO10" s="998"/>
      <c r="CP10" s="998"/>
      <c r="CQ10" s="999"/>
      <c r="CR10" s="997">
        <v>321</v>
      </c>
      <c r="CS10" s="998"/>
      <c r="CT10" s="998"/>
      <c r="CU10" s="998"/>
      <c r="CV10" s="999"/>
      <c r="CW10" s="997" t="s">
        <v>575</v>
      </c>
      <c r="CX10" s="998"/>
      <c r="CY10" s="998"/>
      <c r="CZ10" s="998"/>
      <c r="DA10" s="999"/>
      <c r="DB10" s="997" t="s">
        <v>575</v>
      </c>
      <c r="DC10" s="998"/>
      <c r="DD10" s="998"/>
      <c r="DE10" s="998"/>
      <c r="DF10" s="999"/>
      <c r="DG10" s="997" t="s">
        <v>575</v>
      </c>
      <c r="DH10" s="998"/>
      <c r="DI10" s="998"/>
      <c r="DJ10" s="998"/>
      <c r="DK10" s="999"/>
      <c r="DL10" s="997" t="s">
        <v>575</v>
      </c>
      <c r="DM10" s="998"/>
      <c r="DN10" s="998"/>
      <c r="DO10" s="998"/>
      <c r="DP10" s="999"/>
      <c r="DQ10" s="997" t="s">
        <v>575</v>
      </c>
      <c r="DR10" s="998"/>
      <c r="DS10" s="998"/>
      <c r="DT10" s="998"/>
      <c r="DU10" s="999"/>
      <c r="DV10" s="1000"/>
      <c r="DW10" s="1001"/>
      <c r="DX10" s="1001"/>
      <c r="DY10" s="1001"/>
      <c r="DZ10" s="1002"/>
      <c r="EA10" s="234"/>
    </row>
    <row r="11" spans="1:131" s="235" customFormat="1" ht="26.25" customHeight="1" x14ac:dyDescent="0.15">
      <c r="A11" s="238">
        <v>5</v>
      </c>
      <c r="B11" s="1030"/>
      <c r="C11" s="1031"/>
      <c r="D11" s="1031"/>
      <c r="E11" s="1031"/>
      <c r="F11" s="1031"/>
      <c r="G11" s="1031"/>
      <c r="H11" s="1031"/>
      <c r="I11" s="1031"/>
      <c r="J11" s="1031"/>
      <c r="K11" s="1031"/>
      <c r="L11" s="1031"/>
      <c r="M11" s="1031"/>
      <c r="N11" s="1031"/>
      <c r="O11" s="1031"/>
      <c r="P11" s="1032"/>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79"/>
      <c r="AL11" s="1080"/>
      <c r="AM11" s="1080"/>
      <c r="AN11" s="1080"/>
      <c r="AO11" s="1080"/>
      <c r="AP11" s="1080"/>
      <c r="AQ11" s="1080"/>
      <c r="AR11" s="1080"/>
      <c r="AS11" s="1080"/>
      <c r="AT11" s="1080"/>
      <c r="AU11" s="1081"/>
      <c r="AV11" s="1081"/>
      <c r="AW11" s="1081"/>
      <c r="AX11" s="1081"/>
      <c r="AY11" s="1082"/>
      <c r="AZ11" s="232"/>
      <c r="BA11" s="232"/>
      <c r="BB11" s="232"/>
      <c r="BC11" s="232"/>
      <c r="BD11" s="232"/>
      <c r="BE11" s="233"/>
      <c r="BF11" s="233"/>
      <c r="BG11" s="233"/>
      <c r="BH11" s="233"/>
      <c r="BI11" s="233"/>
      <c r="BJ11" s="233"/>
      <c r="BK11" s="233"/>
      <c r="BL11" s="233"/>
      <c r="BM11" s="233"/>
      <c r="BN11" s="233"/>
      <c r="BO11" s="233"/>
      <c r="BP11" s="233"/>
      <c r="BQ11" s="238">
        <v>5</v>
      </c>
      <c r="BR11" s="239"/>
      <c r="BS11" s="1000" t="s">
        <v>592</v>
      </c>
      <c r="BT11" s="1001"/>
      <c r="BU11" s="1001"/>
      <c r="BV11" s="1001"/>
      <c r="BW11" s="1001"/>
      <c r="BX11" s="1001"/>
      <c r="BY11" s="1001"/>
      <c r="BZ11" s="1001"/>
      <c r="CA11" s="1001"/>
      <c r="CB11" s="1001"/>
      <c r="CC11" s="1001"/>
      <c r="CD11" s="1001"/>
      <c r="CE11" s="1001"/>
      <c r="CF11" s="1001"/>
      <c r="CG11" s="1016"/>
      <c r="CH11" s="997">
        <v>21</v>
      </c>
      <c r="CI11" s="998"/>
      <c r="CJ11" s="998"/>
      <c r="CK11" s="998"/>
      <c r="CL11" s="999"/>
      <c r="CM11" s="997">
        <v>35</v>
      </c>
      <c r="CN11" s="998"/>
      <c r="CO11" s="998"/>
      <c r="CP11" s="998"/>
      <c r="CQ11" s="999"/>
      <c r="CR11" s="997">
        <v>5</v>
      </c>
      <c r="CS11" s="998"/>
      <c r="CT11" s="998"/>
      <c r="CU11" s="998"/>
      <c r="CV11" s="999"/>
      <c r="CW11" s="997" t="s">
        <v>575</v>
      </c>
      <c r="CX11" s="998"/>
      <c r="CY11" s="998"/>
      <c r="CZ11" s="998"/>
      <c r="DA11" s="999"/>
      <c r="DB11" s="997" t="s">
        <v>575</v>
      </c>
      <c r="DC11" s="998"/>
      <c r="DD11" s="998"/>
      <c r="DE11" s="998"/>
      <c r="DF11" s="999"/>
      <c r="DG11" s="997" t="s">
        <v>575</v>
      </c>
      <c r="DH11" s="998"/>
      <c r="DI11" s="998"/>
      <c r="DJ11" s="998"/>
      <c r="DK11" s="999"/>
      <c r="DL11" s="997" t="s">
        <v>575</v>
      </c>
      <c r="DM11" s="998"/>
      <c r="DN11" s="998"/>
      <c r="DO11" s="998"/>
      <c r="DP11" s="999"/>
      <c r="DQ11" s="997" t="s">
        <v>575</v>
      </c>
      <c r="DR11" s="998"/>
      <c r="DS11" s="998"/>
      <c r="DT11" s="998"/>
      <c r="DU11" s="999"/>
      <c r="DV11" s="1000"/>
      <c r="DW11" s="1001"/>
      <c r="DX11" s="1001"/>
      <c r="DY11" s="1001"/>
      <c r="DZ11" s="1002"/>
      <c r="EA11" s="234"/>
    </row>
    <row r="12" spans="1:131" s="235" customFormat="1" ht="26.25" customHeight="1" x14ac:dyDescent="0.15">
      <c r="A12" s="238">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79"/>
      <c r="AL12" s="1080"/>
      <c r="AM12" s="1080"/>
      <c r="AN12" s="1080"/>
      <c r="AO12" s="1080"/>
      <c r="AP12" s="1080"/>
      <c r="AQ12" s="1080"/>
      <c r="AR12" s="1080"/>
      <c r="AS12" s="1080"/>
      <c r="AT12" s="1080"/>
      <c r="AU12" s="1081"/>
      <c r="AV12" s="1081"/>
      <c r="AW12" s="1081"/>
      <c r="AX12" s="1081"/>
      <c r="AY12" s="1082"/>
      <c r="AZ12" s="232"/>
      <c r="BA12" s="232"/>
      <c r="BB12" s="232"/>
      <c r="BC12" s="232"/>
      <c r="BD12" s="232"/>
      <c r="BE12" s="233"/>
      <c r="BF12" s="233"/>
      <c r="BG12" s="233"/>
      <c r="BH12" s="233"/>
      <c r="BI12" s="233"/>
      <c r="BJ12" s="233"/>
      <c r="BK12" s="233"/>
      <c r="BL12" s="233"/>
      <c r="BM12" s="233"/>
      <c r="BN12" s="233"/>
      <c r="BO12" s="233"/>
      <c r="BP12" s="233"/>
      <c r="BQ12" s="238">
        <v>6</v>
      </c>
      <c r="BR12" s="239"/>
      <c r="BS12" s="1000"/>
      <c r="BT12" s="1001"/>
      <c r="BU12" s="1001"/>
      <c r="BV12" s="1001"/>
      <c r="BW12" s="1001"/>
      <c r="BX12" s="1001"/>
      <c r="BY12" s="1001"/>
      <c r="BZ12" s="1001"/>
      <c r="CA12" s="1001"/>
      <c r="CB12" s="1001"/>
      <c r="CC12" s="1001"/>
      <c r="CD12" s="1001"/>
      <c r="CE12" s="1001"/>
      <c r="CF12" s="1001"/>
      <c r="CG12" s="1016"/>
      <c r="CH12" s="997"/>
      <c r="CI12" s="998"/>
      <c r="CJ12" s="998"/>
      <c r="CK12" s="998"/>
      <c r="CL12" s="999"/>
      <c r="CM12" s="997"/>
      <c r="CN12" s="998"/>
      <c r="CO12" s="998"/>
      <c r="CP12" s="998"/>
      <c r="CQ12" s="999"/>
      <c r="CR12" s="997"/>
      <c r="CS12" s="998"/>
      <c r="CT12" s="998"/>
      <c r="CU12" s="998"/>
      <c r="CV12" s="999"/>
      <c r="CW12" s="997"/>
      <c r="CX12" s="998"/>
      <c r="CY12" s="998"/>
      <c r="CZ12" s="998"/>
      <c r="DA12" s="999"/>
      <c r="DB12" s="997"/>
      <c r="DC12" s="998"/>
      <c r="DD12" s="998"/>
      <c r="DE12" s="998"/>
      <c r="DF12" s="999"/>
      <c r="DG12" s="997"/>
      <c r="DH12" s="998"/>
      <c r="DI12" s="998"/>
      <c r="DJ12" s="998"/>
      <c r="DK12" s="999"/>
      <c r="DL12" s="997"/>
      <c r="DM12" s="998"/>
      <c r="DN12" s="998"/>
      <c r="DO12" s="998"/>
      <c r="DP12" s="999"/>
      <c r="DQ12" s="997"/>
      <c r="DR12" s="998"/>
      <c r="DS12" s="998"/>
      <c r="DT12" s="998"/>
      <c r="DU12" s="999"/>
      <c r="DV12" s="1000"/>
      <c r="DW12" s="1001"/>
      <c r="DX12" s="1001"/>
      <c r="DY12" s="1001"/>
      <c r="DZ12" s="1002"/>
      <c r="EA12" s="234"/>
    </row>
    <row r="13" spans="1:131" s="235" customFormat="1" ht="26.25" customHeight="1" x14ac:dyDescent="0.15">
      <c r="A13" s="238">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79"/>
      <c r="AL13" s="1080"/>
      <c r="AM13" s="1080"/>
      <c r="AN13" s="1080"/>
      <c r="AO13" s="1080"/>
      <c r="AP13" s="1080"/>
      <c r="AQ13" s="1080"/>
      <c r="AR13" s="1080"/>
      <c r="AS13" s="1080"/>
      <c r="AT13" s="1080"/>
      <c r="AU13" s="1081"/>
      <c r="AV13" s="1081"/>
      <c r="AW13" s="1081"/>
      <c r="AX13" s="1081"/>
      <c r="AY13" s="1082"/>
      <c r="AZ13" s="232"/>
      <c r="BA13" s="232"/>
      <c r="BB13" s="232"/>
      <c r="BC13" s="232"/>
      <c r="BD13" s="232"/>
      <c r="BE13" s="233"/>
      <c r="BF13" s="233"/>
      <c r="BG13" s="233"/>
      <c r="BH13" s="233"/>
      <c r="BI13" s="233"/>
      <c r="BJ13" s="233"/>
      <c r="BK13" s="233"/>
      <c r="BL13" s="233"/>
      <c r="BM13" s="233"/>
      <c r="BN13" s="233"/>
      <c r="BO13" s="233"/>
      <c r="BP13" s="233"/>
      <c r="BQ13" s="238">
        <v>7</v>
      </c>
      <c r="BR13" s="239"/>
      <c r="BS13" s="1000"/>
      <c r="BT13" s="1001"/>
      <c r="BU13" s="1001"/>
      <c r="BV13" s="1001"/>
      <c r="BW13" s="1001"/>
      <c r="BX13" s="1001"/>
      <c r="BY13" s="1001"/>
      <c r="BZ13" s="1001"/>
      <c r="CA13" s="1001"/>
      <c r="CB13" s="1001"/>
      <c r="CC13" s="1001"/>
      <c r="CD13" s="1001"/>
      <c r="CE13" s="1001"/>
      <c r="CF13" s="1001"/>
      <c r="CG13" s="1016"/>
      <c r="CH13" s="997"/>
      <c r="CI13" s="998"/>
      <c r="CJ13" s="998"/>
      <c r="CK13" s="998"/>
      <c r="CL13" s="999"/>
      <c r="CM13" s="997"/>
      <c r="CN13" s="998"/>
      <c r="CO13" s="998"/>
      <c r="CP13" s="998"/>
      <c r="CQ13" s="999"/>
      <c r="CR13" s="997"/>
      <c r="CS13" s="998"/>
      <c r="CT13" s="998"/>
      <c r="CU13" s="998"/>
      <c r="CV13" s="999"/>
      <c r="CW13" s="997"/>
      <c r="CX13" s="998"/>
      <c r="CY13" s="998"/>
      <c r="CZ13" s="998"/>
      <c r="DA13" s="999"/>
      <c r="DB13" s="997"/>
      <c r="DC13" s="998"/>
      <c r="DD13" s="998"/>
      <c r="DE13" s="998"/>
      <c r="DF13" s="999"/>
      <c r="DG13" s="997"/>
      <c r="DH13" s="998"/>
      <c r="DI13" s="998"/>
      <c r="DJ13" s="998"/>
      <c r="DK13" s="999"/>
      <c r="DL13" s="997"/>
      <c r="DM13" s="998"/>
      <c r="DN13" s="998"/>
      <c r="DO13" s="998"/>
      <c r="DP13" s="999"/>
      <c r="DQ13" s="997"/>
      <c r="DR13" s="998"/>
      <c r="DS13" s="998"/>
      <c r="DT13" s="998"/>
      <c r="DU13" s="999"/>
      <c r="DV13" s="1000"/>
      <c r="DW13" s="1001"/>
      <c r="DX13" s="1001"/>
      <c r="DY13" s="1001"/>
      <c r="DZ13" s="1002"/>
      <c r="EA13" s="234"/>
    </row>
    <row r="14" spans="1:131" s="235" customFormat="1" ht="26.25" customHeight="1" x14ac:dyDescent="0.15">
      <c r="A14" s="238">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79"/>
      <c r="AL14" s="1080"/>
      <c r="AM14" s="1080"/>
      <c r="AN14" s="1080"/>
      <c r="AO14" s="1080"/>
      <c r="AP14" s="1080"/>
      <c r="AQ14" s="1080"/>
      <c r="AR14" s="1080"/>
      <c r="AS14" s="1080"/>
      <c r="AT14" s="1080"/>
      <c r="AU14" s="1081"/>
      <c r="AV14" s="1081"/>
      <c r="AW14" s="1081"/>
      <c r="AX14" s="1081"/>
      <c r="AY14" s="1082"/>
      <c r="AZ14" s="232"/>
      <c r="BA14" s="232"/>
      <c r="BB14" s="232"/>
      <c r="BC14" s="232"/>
      <c r="BD14" s="232"/>
      <c r="BE14" s="233"/>
      <c r="BF14" s="233"/>
      <c r="BG14" s="233"/>
      <c r="BH14" s="233"/>
      <c r="BI14" s="233"/>
      <c r="BJ14" s="233"/>
      <c r="BK14" s="233"/>
      <c r="BL14" s="233"/>
      <c r="BM14" s="233"/>
      <c r="BN14" s="233"/>
      <c r="BO14" s="233"/>
      <c r="BP14" s="233"/>
      <c r="BQ14" s="238">
        <v>8</v>
      </c>
      <c r="BR14" s="239"/>
      <c r="BS14" s="1000"/>
      <c r="BT14" s="1001"/>
      <c r="BU14" s="1001"/>
      <c r="BV14" s="1001"/>
      <c r="BW14" s="1001"/>
      <c r="BX14" s="1001"/>
      <c r="BY14" s="1001"/>
      <c r="BZ14" s="1001"/>
      <c r="CA14" s="1001"/>
      <c r="CB14" s="1001"/>
      <c r="CC14" s="1001"/>
      <c r="CD14" s="1001"/>
      <c r="CE14" s="1001"/>
      <c r="CF14" s="1001"/>
      <c r="CG14" s="1016"/>
      <c r="CH14" s="997"/>
      <c r="CI14" s="998"/>
      <c r="CJ14" s="998"/>
      <c r="CK14" s="998"/>
      <c r="CL14" s="999"/>
      <c r="CM14" s="997"/>
      <c r="CN14" s="998"/>
      <c r="CO14" s="998"/>
      <c r="CP14" s="998"/>
      <c r="CQ14" s="999"/>
      <c r="CR14" s="997"/>
      <c r="CS14" s="998"/>
      <c r="CT14" s="998"/>
      <c r="CU14" s="998"/>
      <c r="CV14" s="999"/>
      <c r="CW14" s="997"/>
      <c r="CX14" s="998"/>
      <c r="CY14" s="998"/>
      <c r="CZ14" s="998"/>
      <c r="DA14" s="999"/>
      <c r="DB14" s="997"/>
      <c r="DC14" s="998"/>
      <c r="DD14" s="998"/>
      <c r="DE14" s="998"/>
      <c r="DF14" s="999"/>
      <c r="DG14" s="997"/>
      <c r="DH14" s="998"/>
      <c r="DI14" s="998"/>
      <c r="DJ14" s="998"/>
      <c r="DK14" s="999"/>
      <c r="DL14" s="997"/>
      <c r="DM14" s="998"/>
      <c r="DN14" s="998"/>
      <c r="DO14" s="998"/>
      <c r="DP14" s="999"/>
      <c r="DQ14" s="997"/>
      <c r="DR14" s="998"/>
      <c r="DS14" s="998"/>
      <c r="DT14" s="998"/>
      <c r="DU14" s="999"/>
      <c r="DV14" s="1000"/>
      <c r="DW14" s="1001"/>
      <c r="DX14" s="1001"/>
      <c r="DY14" s="1001"/>
      <c r="DZ14" s="1002"/>
      <c r="EA14" s="234"/>
    </row>
    <row r="15" spans="1:131" s="235" customFormat="1" ht="26.25" customHeight="1" x14ac:dyDescent="0.15">
      <c r="A15" s="238">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79"/>
      <c r="AL15" s="1080"/>
      <c r="AM15" s="1080"/>
      <c r="AN15" s="1080"/>
      <c r="AO15" s="1080"/>
      <c r="AP15" s="1080"/>
      <c r="AQ15" s="1080"/>
      <c r="AR15" s="1080"/>
      <c r="AS15" s="1080"/>
      <c r="AT15" s="1080"/>
      <c r="AU15" s="1081"/>
      <c r="AV15" s="1081"/>
      <c r="AW15" s="1081"/>
      <c r="AX15" s="1081"/>
      <c r="AY15" s="1082"/>
      <c r="AZ15" s="232"/>
      <c r="BA15" s="232"/>
      <c r="BB15" s="232"/>
      <c r="BC15" s="232"/>
      <c r="BD15" s="232"/>
      <c r="BE15" s="233"/>
      <c r="BF15" s="233"/>
      <c r="BG15" s="233"/>
      <c r="BH15" s="233"/>
      <c r="BI15" s="233"/>
      <c r="BJ15" s="233"/>
      <c r="BK15" s="233"/>
      <c r="BL15" s="233"/>
      <c r="BM15" s="233"/>
      <c r="BN15" s="233"/>
      <c r="BO15" s="233"/>
      <c r="BP15" s="233"/>
      <c r="BQ15" s="238">
        <v>9</v>
      </c>
      <c r="BR15" s="239"/>
      <c r="BS15" s="1000"/>
      <c r="BT15" s="1001"/>
      <c r="BU15" s="1001"/>
      <c r="BV15" s="1001"/>
      <c r="BW15" s="1001"/>
      <c r="BX15" s="1001"/>
      <c r="BY15" s="1001"/>
      <c r="BZ15" s="1001"/>
      <c r="CA15" s="1001"/>
      <c r="CB15" s="1001"/>
      <c r="CC15" s="1001"/>
      <c r="CD15" s="1001"/>
      <c r="CE15" s="1001"/>
      <c r="CF15" s="1001"/>
      <c r="CG15" s="1016"/>
      <c r="CH15" s="997"/>
      <c r="CI15" s="998"/>
      <c r="CJ15" s="998"/>
      <c r="CK15" s="998"/>
      <c r="CL15" s="999"/>
      <c r="CM15" s="997"/>
      <c r="CN15" s="998"/>
      <c r="CO15" s="998"/>
      <c r="CP15" s="998"/>
      <c r="CQ15" s="999"/>
      <c r="CR15" s="997"/>
      <c r="CS15" s="998"/>
      <c r="CT15" s="998"/>
      <c r="CU15" s="998"/>
      <c r="CV15" s="999"/>
      <c r="CW15" s="997"/>
      <c r="CX15" s="998"/>
      <c r="CY15" s="998"/>
      <c r="CZ15" s="998"/>
      <c r="DA15" s="999"/>
      <c r="DB15" s="997"/>
      <c r="DC15" s="998"/>
      <c r="DD15" s="998"/>
      <c r="DE15" s="998"/>
      <c r="DF15" s="999"/>
      <c r="DG15" s="997"/>
      <c r="DH15" s="998"/>
      <c r="DI15" s="998"/>
      <c r="DJ15" s="998"/>
      <c r="DK15" s="999"/>
      <c r="DL15" s="997"/>
      <c r="DM15" s="998"/>
      <c r="DN15" s="998"/>
      <c r="DO15" s="998"/>
      <c r="DP15" s="999"/>
      <c r="DQ15" s="997"/>
      <c r="DR15" s="998"/>
      <c r="DS15" s="998"/>
      <c r="DT15" s="998"/>
      <c r="DU15" s="999"/>
      <c r="DV15" s="1000"/>
      <c r="DW15" s="1001"/>
      <c r="DX15" s="1001"/>
      <c r="DY15" s="1001"/>
      <c r="DZ15" s="1002"/>
      <c r="EA15" s="234"/>
    </row>
    <row r="16" spans="1:131" s="235" customFormat="1" ht="26.25" customHeight="1" x14ac:dyDescent="0.15">
      <c r="A16" s="238">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79"/>
      <c r="AL16" s="1080"/>
      <c r="AM16" s="1080"/>
      <c r="AN16" s="1080"/>
      <c r="AO16" s="1080"/>
      <c r="AP16" s="1080"/>
      <c r="AQ16" s="1080"/>
      <c r="AR16" s="1080"/>
      <c r="AS16" s="1080"/>
      <c r="AT16" s="1080"/>
      <c r="AU16" s="1081"/>
      <c r="AV16" s="1081"/>
      <c r="AW16" s="1081"/>
      <c r="AX16" s="1081"/>
      <c r="AY16" s="1082"/>
      <c r="AZ16" s="232"/>
      <c r="BA16" s="232"/>
      <c r="BB16" s="232"/>
      <c r="BC16" s="232"/>
      <c r="BD16" s="232"/>
      <c r="BE16" s="233"/>
      <c r="BF16" s="233"/>
      <c r="BG16" s="233"/>
      <c r="BH16" s="233"/>
      <c r="BI16" s="233"/>
      <c r="BJ16" s="233"/>
      <c r="BK16" s="233"/>
      <c r="BL16" s="233"/>
      <c r="BM16" s="233"/>
      <c r="BN16" s="233"/>
      <c r="BO16" s="233"/>
      <c r="BP16" s="233"/>
      <c r="BQ16" s="238">
        <v>10</v>
      </c>
      <c r="BR16" s="239"/>
      <c r="BS16" s="1000"/>
      <c r="BT16" s="1001"/>
      <c r="BU16" s="1001"/>
      <c r="BV16" s="1001"/>
      <c r="BW16" s="1001"/>
      <c r="BX16" s="1001"/>
      <c r="BY16" s="1001"/>
      <c r="BZ16" s="1001"/>
      <c r="CA16" s="1001"/>
      <c r="CB16" s="1001"/>
      <c r="CC16" s="1001"/>
      <c r="CD16" s="1001"/>
      <c r="CE16" s="1001"/>
      <c r="CF16" s="1001"/>
      <c r="CG16" s="1016"/>
      <c r="CH16" s="997"/>
      <c r="CI16" s="998"/>
      <c r="CJ16" s="998"/>
      <c r="CK16" s="998"/>
      <c r="CL16" s="999"/>
      <c r="CM16" s="997"/>
      <c r="CN16" s="998"/>
      <c r="CO16" s="998"/>
      <c r="CP16" s="998"/>
      <c r="CQ16" s="999"/>
      <c r="CR16" s="997"/>
      <c r="CS16" s="998"/>
      <c r="CT16" s="998"/>
      <c r="CU16" s="998"/>
      <c r="CV16" s="999"/>
      <c r="CW16" s="997"/>
      <c r="CX16" s="998"/>
      <c r="CY16" s="998"/>
      <c r="CZ16" s="998"/>
      <c r="DA16" s="999"/>
      <c r="DB16" s="997"/>
      <c r="DC16" s="998"/>
      <c r="DD16" s="998"/>
      <c r="DE16" s="998"/>
      <c r="DF16" s="999"/>
      <c r="DG16" s="997"/>
      <c r="DH16" s="998"/>
      <c r="DI16" s="998"/>
      <c r="DJ16" s="998"/>
      <c r="DK16" s="999"/>
      <c r="DL16" s="997"/>
      <c r="DM16" s="998"/>
      <c r="DN16" s="998"/>
      <c r="DO16" s="998"/>
      <c r="DP16" s="999"/>
      <c r="DQ16" s="997"/>
      <c r="DR16" s="998"/>
      <c r="DS16" s="998"/>
      <c r="DT16" s="998"/>
      <c r="DU16" s="999"/>
      <c r="DV16" s="1000"/>
      <c r="DW16" s="1001"/>
      <c r="DX16" s="1001"/>
      <c r="DY16" s="1001"/>
      <c r="DZ16" s="1002"/>
      <c r="EA16" s="234"/>
    </row>
    <row r="17" spans="1:131" s="235" customFormat="1" ht="26.25" customHeight="1" x14ac:dyDescent="0.15">
      <c r="A17" s="238">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79"/>
      <c r="AL17" s="1080"/>
      <c r="AM17" s="1080"/>
      <c r="AN17" s="1080"/>
      <c r="AO17" s="1080"/>
      <c r="AP17" s="1080"/>
      <c r="AQ17" s="1080"/>
      <c r="AR17" s="1080"/>
      <c r="AS17" s="1080"/>
      <c r="AT17" s="1080"/>
      <c r="AU17" s="1081"/>
      <c r="AV17" s="1081"/>
      <c r="AW17" s="1081"/>
      <c r="AX17" s="1081"/>
      <c r="AY17" s="1082"/>
      <c r="AZ17" s="232"/>
      <c r="BA17" s="232"/>
      <c r="BB17" s="232"/>
      <c r="BC17" s="232"/>
      <c r="BD17" s="232"/>
      <c r="BE17" s="233"/>
      <c r="BF17" s="233"/>
      <c r="BG17" s="233"/>
      <c r="BH17" s="233"/>
      <c r="BI17" s="233"/>
      <c r="BJ17" s="233"/>
      <c r="BK17" s="233"/>
      <c r="BL17" s="233"/>
      <c r="BM17" s="233"/>
      <c r="BN17" s="233"/>
      <c r="BO17" s="233"/>
      <c r="BP17" s="233"/>
      <c r="BQ17" s="238">
        <v>11</v>
      </c>
      <c r="BR17" s="239"/>
      <c r="BS17" s="1000"/>
      <c r="BT17" s="1001"/>
      <c r="BU17" s="1001"/>
      <c r="BV17" s="1001"/>
      <c r="BW17" s="1001"/>
      <c r="BX17" s="1001"/>
      <c r="BY17" s="1001"/>
      <c r="BZ17" s="1001"/>
      <c r="CA17" s="1001"/>
      <c r="CB17" s="1001"/>
      <c r="CC17" s="1001"/>
      <c r="CD17" s="1001"/>
      <c r="CE17" s="1001"/>
      <c r="CF17" s="1001"/>
      <c r="CG17" s="1016"/>
      <c r="CH17" s="997"/>
      <c r="CI17" s="998"/>
      <c r="CJ17" s="998"/>
      <c r="CK17" s="998"/>
      <c r="CL17" s="999"/>
      <c r="CM17" s="997"/>
      <c r="CN17" s="998"/>
      <c r="CO17" s="998"/>
      <c r="CP17" s="998"/>
      <c r="CQ17" s="999"/>
      <c r="CR17" s="997"/>
      <c r="CS17" s="998"/>
      <c r="CT17" s="998"/>
      <c r="CU17" s="998"/>
      <c r="CV17" s="999"/>
      <c r="CW17" s="997"/>
      <c r="CX17" s="998"/>
      <c r="CY17" s="998"/>
      <c r="CZ17" s="998"/>
      <c r="DA17" s="999"/>
      <c r="DB17" s="997"/>
      <c r="DC17" s="998"/>
      <c r="DD17" s="998"/>
      <c r="DE17" s="998"/>
      <c r="DF17" s="999"/>
      <c r="DG17" s="997"/>
      <c r="DH17" s="998"/>
      <c r="DI17" s="998"/>
      <c r="DJ17" s="998"/>
      <c r="DK17" s="999"/>
      <c r="DL17" s="997"/>
      <c r="DM17" s="998"/>
      <c r="DN17" s="998"/>
      <c r="DO17" s="998"/>
      <c r="DP17" s="999"/>
      <c r="DQ17" s="997"/>
      <c r="DR17" s="998"/>
      <c r="DS17" s="998"/>
      <c r="DT17" s="998"/>
      <c r="DU17" s="999"/>
      <c r="DV17" s="1000"/>
      <c r="DW17" s="1001"/>
      <c r="DX17" s="1001"/>
      <c r="DY17" s="1001"/>
      <c r="DZ17" s="1002"/>
      <c r="EA17" s="234"/>
    </row>
    <row r="18" spans="1:131" s="235" customFormat="1" ht="26.25" customHeight="1" x14ac:dyDescent="0.15">
      <c r="A18" s="238">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79"/>
      <c r="AL18" s="1080"/>
      <c r="AM18" s="1080"/>
      <c r="AN18" s="1080"/>
      <c r="AO18" s="1080"/>
      <c r="AP18" s="1080"/>
      <c r="AQ18" s="1080"/>
      <c r="AR18" s="1080"/>
      <c r="AS18" s="1080"/>
      <c r="AT18" s="1080"/>
      <c r="AU18" s="1081"/>
      <c r="AV18" s="1081"/>
      <c r="AW18" s="1081"/>
      <c r="AX18" s="1081"/>
      <c r="AY18" s="1082"/>
      <c r="AZ18" s="232"/>
      <c r="BA18" s="232"/>
      <c r="BB18" s="232"/>
      <c r="BC18" s="232"/>
      <c r="BD18" s="232"/>
      <c r="BE18" s="233"/>
      <c r="BF18" s="233"/>
      <c r="BG18" s="233"/>
      <c r="BH18" s="233"/>
      <c r="BI18" s="233"/>
      <c r="BJ18" s="233"/>
      <c r="BK18" s="233"/>
      <c r="BL18" s="233"/>
      <c r="BM18" s="233"/>
      <c r="BN18" s="233"/>
      <c r="BO18" s="233"/>
      <c r="BP18" s="233"/>
      <c r="BQ18" s="238">
        <v>12</v>
      </c>
      <c r="BR18" s="239"/>
      <c r="BS18" s="1000"/>
      <c r="BT18" s="1001"/>
      <c r="BU18" s="1001"/>
      <c r="BV18" s="1001"/>
      <c r="BW18" s="1001"/>
      <c r="BX18" s="1001"/>
      <c r="BY18" s="1001"/>
      <c r="BZ18" s="1001"/>
      <c r="CA18" s="1001"/>
      <c r="CB18" s="1001"/>
      <c r="CC18" s="1001"/>
      <c r="CD18" s="1001"/>
      <c r="CE18" s="1001"/>
      <c r="CF18" s="1001"/>
      <c r="CG18" s="1016"/>
      <c r="CH18" s="997"/>
      <c r="CI18" s="998"/>
      <c r="CJ18" s="998"/>
      <c r="CK18" s="998"/>
      <c r="CL18" s="999"/>
      <c r="CM18" s="997"/>
      <c r="CN18" s="998"/>
      <c r="CO18" s="998"/>
      <c r="CP18" s="998"/>
      <c r="CQ18" s="999"/>
      <c r="CR18" s="997"/>
      <c r="CS18" s="998"/>
      <c r="CT18" s="998"/>
      <c r="CU18" s="998"/>
      <c r="CV18" s="999"/>
      <c r="CW18" s="997"/>
      <c r="CX18" s="998"/>
      <c r="CY18" s="998"/>
      <c r="CZ18" s="998"/>
      <c r="DA18" s="999"/>
      <c r="DB18" s="997"/>
      <c r="DC18" s="998"/>
      <c r="DD18" s="998"/>
      <c r="DE18" s="998"/>
      <c r="DF18" s="999"/>
      <c r="DG18" s="997"/>
      <c r="DH18" s="998"/>
      <c r="DI18" s="998"/>
      <c r="DJ18" s="998"/>
      <c r="DK18" s="999"/>
      <c r="DL18" s="997"/>
      <c r="DM18" s="998"/>
      <c r="DN18" s="998"/>
      <c r="DO18" s="998"/>
      <c r="DP18" s="999"/>
      <c r="DQ18" s="997"/>
      <c r="DR18" s="998"/>
      <c r="DS18" s="998"/>
      <c r="DT18" s="998"/>
      <c r="DU18" s="999"/>
      <c r="DV18" s="1000"/>
      <c r="DW18" s="1001"/>
      <c r="DX18" s="1001"/>
      <c r="DY18" s="1001"/>
      <c r="DZ18" s="1002"/>
      <c r="EA18" s="234"/>
    </row>
    <row r="19" spans="1:131" s="235" customFormat="1" ht="26.25" customHeight="1" x14ac:dyDescent="0.15">
      <c r="A19" s="238">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79"/>
      <c r="AL19" s="1080"/>
      <c r="AM19" s="1080"/>
      <c r="AN19" s="1080"/>
      <c r="AO19" s="1080"/>
      <c r="AP19" s="1080"/>
      <c r="AQ19" s="1080"/>
      <c r="AR19" s="1080"/>
      <c r="AS19" s="1080"/>
      <c r="AT19" s="1080"/>
      <c r="AU19" s="1081"/>
      <c r="AV19" s="1081"/>
      <c r="AW19" s="1081"/>
      <c r="AX19" s="1081"/>
      <c r="AY19" s="1082"/>
      <c r="AZ19" s="232"/>
      <c r="BA19" s="232"/>
      <c r="BB19" s="232"/>
      <c r="BC19" s="232"/>
      <c r="BD19" s="232"/>
      <c r="BE19" s="233"/>
      <c r="BF19" s="233"/>
      <c r="BG19" s="233"/>
      <c r="BH19" s="233"/>
      <c r="BI19" s="233"/>
      <c r="BJ19" s="233"/>
      <c r="BK19" s="233"/>
      <c r="BL19" s="233"/>
      <c r="BM19" s="233"/>
      <c r="BN19" s="233"/>
      <c r="BO19" s="233"/>
      <c r="BP19" s="233"/>
      <c r="BQ19" s="238">
        <v>13</v>
      </c>
      <c r="BR19" s="239"/>
      <c r="BS19" s="1000"/>
      <c r="BT19" s="1001"/>
      <c r="BU19" s="1001"/>
      <c r="BV19" s="1001"/>
      <c r="BW19" s="1001"/>
      <c r="BX19" s="1001"/>
      <c r="BY19" s="1001"/>
      <c r="BZ19" s="1001"/>
      <c r="CA19" s="1001"/>
      <c r="CB19" s="1001"/>
      <c r="CC19" s="1001"/>
      <c r="CD19" s="1001"/>
      <c r="CE19" s="1001"/>
      <c r="CF19" s="1001"/>
      <c r="CG19" s="1016"/>
      <c r="CH19" s="997"/>
      <c r="CI19" s="998"/>
      <c r="CJ19" s="998"/>
      <c r="CK19" s="998"/>
      <c r="CL19" s="999"/>
      <c r="CM19" s="997"/>
      <c r="CN19" s="998"/>
      <c r="CO19" s="998"/>
      <c r="CP19" s="998"/>
      <c r="CQ19" s="999"/>
      <c r="CR19" s="997"/>
      <c r="CS19" s="998"/>
      <c r="CT19" s="998"/>
      <c r="CU19" s="998"/>
      <c r="CV19" s="999"/>
      <c r="CW19" s="997"/>
      <c r="CX19" s="998"/>
      <c r="CY19" s="998"/>
      <c r="CZ19" s="998"/>
      <c r="DA19" s="999"/>
      <c r="DB19" s="997"/>
      <c r="DC19" s="998"/>
      <c r="DD19" s="998"/>
      <c r="DE19" s="998"/>
      <c r="DF19" s="999"/>
      <c r="DG19" s="997"/>
      <c r="DH19" s="998"/>
      <c r="DI19" s="998"/>
      <c r="DJ19" s="998"/>
      <c r="DK19" s="999"/>
      <c r="DL19" s="997"/>
      <c r="DM19" s="998"/>
      <c r="DN19" s="998"/>
      <c r="DO19" s="998"/>
      <c r="DP19" s="999"/>
      <c r="DQ19" s="997"/>
      <c r="DR19" s="998"/>
      <c r="DS19" s="998"/>
      <c r="DT19" s="998"/>
      <c r="DU19" s="999"/>
      <c r="DV19" s="1000"/>
      <c r="DW19" s="1001"/>
      <c r="DX19" s="1001"/>
      <c r="DY19" s="1001"/>
      <c r="DZ19" s="1002"/>
      <c r="EA19" s="234"/>
    </row>
    <row r="20" spans="1:131" s="235" customFormat="1" ht="26.25" customHeight="1" x14ac:dyDescent="0.15">
      <c r="A20" s="238">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79"/>
      <c r="AL20" s="1080"/>
      <c r="AM20" s="1080"/>
      <c r="AN20" s="1080"/>
      <c r="AO20" s="1080"/>
      <c r="AP20" s="1080"/>
      <c r="AQ20" s="1080"/>
      <c r="AR20" s="1080"/>
      <c r="AS20" s="1080"/>
      <c r="AT20" s="1080"/>
      <c r="AU20" s="1081"/>
      <c r="AV20" s="1081"/>
      <c r="AW20" s="1081"/>
      <c r="AX20" s="1081"/>
      <c r="AY20" s="1082"/>
      <c r="AZ20" s="232"/>
      <c r="BA20" s="232"/>
      <c r="BB20" s="232"/>
      <c r="BC20" s="232"/>
      <c r="BD20" s="232"/>
      <c r="BE20" s="233"/>
      <c r="BF20" s="233"/>
      <c r="BG20" s="233"/>
      <c r="BH20" s="233"/>
      <c r="BI20" s="233"/>
      <c r="BJ20" s="233"/>
      <c r="BK20" s="233"/>
      <c r="BL20" s="233"/>
      <c r="BM20" s="233"/>
      <c r="BN20" s="233"/>
      <c r="BO20" s="233"/>
      <c r="BP20" s="233"/>
      <c r="BQ20" s="238">
        <v>14</v>
      </c>
      <c r="BR20" s="239"/>
      <c r="BS20" s="1000"/>
      <c r="BT20" s="1001"/>
      <c r="BU20" s="1001"/>
      <c r="BV20" s="1001"/>
      <c r="BW20" s="1001"/>
      <c r="BX20" s="1001"/>
      <c r="BY20" s="1001"/>
      <c r="BZ20" s="1001"/>
      <c r="CA20" s="1001"/>
      <c r="CB20" s="1001"/>
      <c r="CC20" s="1001"/>
      <c r="CD20" s="1001"/>
      <c r="CE20" s="1001"/>
      <c r="CF20" s="1001"/>
      <c r="CG20" s="1016"/>
      <c r="CH20" s="997"/>
      <c r="CI20" s="998"/>
      <c r="CJ20" s="998"/>
      <c r="CK20" s="998"/>
      <c r="CL20" s="999"/>
      <c r="CM20" s="997"/>
      <c r="CN20" s="998"/>
      <c r="CO20" s="998"/>
      <c r="CP20" s="998"/>
      <c r="CQ20" s="999"/>
      <c r="CR20" s="997"/>
      <c r="CS20" s="998"/>
      <c r="CT20" s="998"/>
      <c r="CU20" s="998"/>
      <c r="CV20" s="999"/>
      <c r="CW20" s="997"/>
      <c r="CX20" s="998"/>
      <c r="CY20" s="998"/>
      <c r="CZ20" s="998"/>
      <c r="DA20" s="999"/>
      <c r="DB20" s="997"/>
      <c r="DC20" s="998"/>
      <c r="DD20" s="998"/>
      <c r="DE20" s="998"/>
      <c r="DF20" s="999"/>
      <c r="DG20" s="997"/>
      <c r="DH20" s="998"/>
      <c r="DI20" s="998"/>
      <c r="DJ20" s="998"/>
      <c r="DK20" s="999"/>
      <c r="DL20" s="997"/>
      <c r="DM20" s="998"/>
      <c r="DN20" s="998"/>
      <c r="DO20" s="998"/>
      <c r="DP20" s="999"/>
      <c r="DQ20" s="997"/>
      <c r="DR20" s="998"/>
      <c r="DS20" s="998"/>
      <c r="DT20" s="998"/>
      <c r="DU20" s="999"/>
      <c r="DV20" s="1000"/>
      <c r="DW20" s="1001"/>
      <c r="DX20" s="1001"/>
      <c r="DY20" s="1001"/>
      <c r="DZ20" s="1002"/>
      <c r="EA20" s="234"/>
    </row>
    <row r="21" spans="1:131" s="235" customFormat="1" ht="26.25" customHeight="1" thickBot="1" x14ac:dyDescent="0.2">
      <c r="A21" s="238">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79"/>
      <c r="AL21" s="1080"/>
      <c r="AM21" s="1080"/>
      <c r="AN21" s="1080"/>
      <c r="AO21" s="1080"/>
      <c r="AP21" s="1080"/>
      <c r="AQ21" s="1080"/>
      <c r="AR21" s="1080"/>
      <c r="AS21" s="1080"/>
      <c r="AT21" s="1080"/>
      <c r="AU21" s="1081"/>
      <c r="AV21" s="1081"/>
      <c r="AW21" s="1081"/>
      <c r="AX21" s="1081"/>
      <c r="AY21" s="1082"/>
      <c r="AZ21" s="232"/>
      <c r="BA21" s="232"/>
      <c r="BB21" s="232"/>
      <c r="BC21" s="232"/>
      <c r="BD21" s="232"/>
      <c r="BE21" s="233"/>
      <c r="BF21" s="233"/>
      <c r="BG21" s="233"/>
      <c r="BH21" s="233"/>
      <c r="BI21" s="233"/>
      <c r="BJ21" s="233"/>
      <c r="BK21" s="233"/>
      <c r="BL21" s="233"/>
      <c r="BM21" s="233"/>
      <c r="BN21" s="233"/>
      <c r="BO21" s="233"/>
      <c r="BP21" s="233"/>
      <c r="BQ21" s="238">
        <v>15</v>
      </c>
      <c r="BR21" s="239"/>
      <c r="BS21" s="1000"/>
      <c r="BT21" s="1001"/>
      <c r="BU21" s="1001"/>
      <c r="BV21" s="1001"/>
      <c r="BW21" s="1001"/>
      <c r="BX21" s="1001"/>
      <c r="BY21" s="1001"/>
      <c r="BZ21" s="1001"/>
      <c r="CA21" s="1001"/>
      <c r="CB21" s="1001"/>
      <c r="CC21" s="1001"/>
      <c r="CD21" s="1001"/>
      <c r="CE21" s="1001"/>
      <c r="CF21" s="1001"/>
      <c r="CG21" s="1016"/>
      <c r="CH21" s="997"/>
      <c r="CI21" s="998"/>
      <c r="CJ21" s="998"/>
      <c r="CK21" s="998"/>
      <c r="CL21" s="999"/>
      <c r="CM21" s="997"/>
      <c r="CN21" s="998"/>
      <c r="CO21" s="998"/>
      <c r="CP21" s="998"/>
      <c r="CQ21" s="999"/>
      <c r="CR21" s="997"/>
      <c r="CS21" s="998"/>
      <c r="CT21" s="998"/>
      <c r="CU21" s="998"/>
      <c r="CV21" s="999"/>
      <c r="CW21" s="997"/>
      <c r="CX21" s="998"/>
      <c r="CY21" s="998"/>
      <c r="CZ21" s="998"/>
      <c r="DA21" s="999"/>
      <c r="DB21" s="997"/>
      <c r="DC21" s="998"/>
      <c r="DD21" s="998"/>
      <c r="DE21" s="998"/>
      <c r="DF21" s="999"/>
      <c r="DG21" s="997"/>
      <c r="DH21" s="998"/>
      <c r="DI21" s="998"/>
      <c r="DJ21" s="998"/>
      <c r="DK21" s="999"/>
      <c r="DL21" s="997"/>
      <c r="DM21" s="998"/>
      <c r="DN21" s="998"/>
      <c r="DO21" s="998"/>
      <c r="DP21" s="999"/>
      <c r="DQ21" s="997"/>
      <c r="DR21" s="998"/>
      <c r="DS21" s="998"/>
      <c r="DT21" s="998"/>
      <c r="DU21" s="999"/>
      <c r="DV21" s="1000"/>
      <c r="DW21" s="1001"/>
      <c r="DX21" s="1001"/>
      <c r="DY21" s="1001"/>
      <c r="DZ21" s="1002"/>
      <c r="EA21" s="234"/>
    </row>
    <row r="22" spans="1:131" s="235" customFormat="1" ht="26.25" customHeight="1" x14ac:dyDescent="0.15">
      <c r="A22" s="238">
        <v>16</v>
      </c>
      <c r="B22" s="1030"/>
      <c r="C22" s="1031"/>
      <c r="D22" s="1031"/>
      <c r="E22" s="1031"/>
      <c r="F22" s="1031"/>
      <c r="G22" s="1031"/>
      <c r="H22" s="1031"/>
      <c r="I22" s="1031"/>
      <c r="J22" s="1031"/>
      <c r="K22" s="1031"/>
      <c r="L22" s="1031"/>
      <c r="M22" s="1031"/>
      <c r="N22" s="1031"/>
      <c r="O22" s="1031"/>
      <c r="P22" s="1032"/>
      <c r="Q22" s="1072"/>
      <c r="R22" s="1073"/>
      <c r="S22" s="1073"/>
      <c r="T22" s="1073"/>
      <c r="U22" s="1073"/>
      <c r="V22" s="1073"/>
      <c r="W22" s="1073"/>
      <c r="X22" s="1073"/>
      <c r="Y22" s="1073"/>
      <c r="Z22" s="1073"/>
      <c r="AA22" s="1073"/>
      <c r="AB22" s="1073"/>
      <c r="AC22" s="1073"/>
      <c r="AD22" s="1073"/>
      <c r="AE22" s="1074"/>
      <c r="AF22" s="1035"/>
      <c r="AG22" s="1036"/>
      <c r="AH22" s="1036"/>
      <c r="AI22" s="1036"/>
      <c r="AJ22" s="1037"/>
      <c r="AK22" s="1075"/>
      <c r="AL22" s="1076"/>
      <c r="AM22" s="1076"/>
      <c r="AN22" s="1076"/>
      <c r="AO22" s="1076"/>
      <c r="AP22" s="1076"/>
      <c r="AQ22" s="1076"/>
      <c r="AR22" s="1076"/>
      <c r="AS22" s="1076"/>
      <c r="AT22" s="1076"/>
      <c r="AU22" s="1077"/>
      <c r="AV22" s="1077"/>
      <c r="AW22" s="1077"/>
      <c r="AX22" s="1077"/>
      <c r="AY22" s="1078"/>
      <c r="AZ22" s="1028" t="s">
        <v>390</v>
      </c>
      <c r="BA22" s="1028"/>
      <c r="BB22" s="1028"/>
      <c r="BC22" s="1028"/>
      <c r="BD22" s="1029"/>
      <c r="BE22" s="233"/>
      <c r="BF22" s="233"/>
      <c r="BG22" s="233"/>
      <c r="BH22" s="233"/>
      <c r="BI22" s="233"/>
      <c r="BJ22" s="233"/>
      <c r="BK22" s="233"/>
      <c r="BL22" s="233"/>
      <c r="BM22" s="233"/>
      <c r="BN22" s="233"/>
      <c r="BO22" s="233"/>
      <c r="BP22" s="233"/>
      <c r="BQ22" s="238">
        <v>16</v>
      </c>
      <c r="BR22" s="239"/>
      <c r="BS22" s="1000"/>
      <c r="BT22" s="1001"/>
      <c r="BU22" s="1001"/>
      <c r="BV22" s="1001"/>
      <c r="BW22" s="1001"/>
      <c r="BX22" s="1001"/>
      <c r="BY22" s="1001"/>
      <c r="BZ22" s="1001"/>
      <c r="CA22" s="1001"/>
      <c r="CB22" s="1001"/>
      <c r="CC22" s="1001"/>
      <c r="CD22" s="1001"/>
      <c r="CE22" s="1001"/>
      <c r="CF22" s="1001"/>
      <c r="CG22" s="1016"/>
      <c r="CH22" s="997"/>
      <c r="CI22" s="998"/>
      <c r="CJ22" s="998"/>
      <c r="CK22" s="998"/>
      <c r="CL22" s="999"/>
      <c r="CM22" s="997"/>
      <c r="CN22" s="998"/>
      <c r="CO22" s="998"/>
      <c r="CP22" s="998"/>
      <c r="CQ22" s="999"/>
      <c r="CR22" s="997"/>
      <c r="CS22" s="998"/>
      <c r="CT22" s="998"/>
      <c r="CU22" s="998"/>
      <c r="CV22" s="999"/>
      <c r="CW22" s="997"/>
      <c r="CX22" s="998"/>
      <c r="CY22" s="998"/>
      <c r="CZ22" s="998"/>
      <c r="DA22" s="999"/>
      <c r="DB22" s="997"/>
      <c r="DC22" s="998"/>
      <c r="DD22" s="998"/>
      <c r="DE22" s="998"/>
      <c r="DF22" s="999"/>
      <c r="DG22" s="997"/>
      <c r="DH22" s="998"/>
      <c r="DI22" s="998"/>
      <c r="DJ22" s="998"/>
      <c r="DK22" s="999"/>
      <c r="DL22" s="997"/>
      <c r="DM22" s="998"/>
      <c r="DN22" s="998"/>
      <c r="DO22" s="998"/>
      <c r="DP22" s="999"/>
      <c r="DQ22" s="997"/>
      <c r="DR22" s="998"/>
      <c r="DS22" s="998"/>
      <c r="DT22" s="998"/>
      <c r="DU22" s="999"/>
      <c r="DV22" s="1000"/>
      <c r="DW22" s="1001"/>
      <c r="DX22" s="1001"/>
      <c r="DY22" s="1001"/>
      <c r="DZ22" s="1002"/>
      <c r="EA22" s="234"/>
    </row>
    <row r="23" spans="1:131" s="235" customFormat="1" ht="26.25" customHeight="1" thickBot="1" x14ac:dyDescent="0.2">
      <c r="A23" s="240" t="s">
        <v>391</v>
      </c>
      <c r="B23" s="937" t="s">
        <v>392</v>
      </c>
      <c r="C23" s="938"/>
      <c r="D23" s="938"/>
      <c r="E23" s="938"/>
      <c r="F23" s="938"/>
      <c r="G23" s="938"/>
      <c r="H23" s="938"/>
      <c r="I23" s="938"/>
      <c r="J23" s="938"/>
      <c r="K23" s="938"/>
      <c r="L23" s="938"/>
      <c r="M23" s="938"/>
      <c r="N23" s="938"/>
      <c r="O23" s="938"/>
      <c r="P23" s="948"/>
      <c r="Q23" s="1067">
        <v>27737</v>
      </c>
      <c r="R23" s="1061"/>
      <c r="S23" s="1061"/>
      <c r="T23" s="1061"/>
      <c r="U23" s="1061"/>
      <c r="V23" s="1067">
        <v>26947</v>
      </c>
      <c r="W23" s="1061"/>
      <c r="X23" s="1061"/>
      <c r="Y23" s="1061"/>
      <c r="Z23" s="1061"/>
      <c r="AA23" s="1067">
        <v>789</v>
      </c>
      <c r="AB23" s="1061"/>
      <c r="AC23" s="1061"/>
      <c r="AD23" s="1061"/>
      <c r="AE23" s="1061"/>
      <c r="AF23" s="1068">
        <v>723</v>
      </c>
      <c r="AG23" s="1061"/>
      <c r="AH23" s="1061"/>
      <c r="AI23" s="1061"/>
      <c r="AJ23" s="1069"/>
      <c r="AK23" s="1070"/>
      <c r="AL23" s="1071"/>
      <c r="AM23" s="1071"/>
      <c r="AN23" s="1071"/>
      <c r="AO23" s="1071"/>
      <c r="AP23" s="1067">
        <f>+AP7+AP8</f>
        <v>27753</v>
      </c>
      <c r="AQ23" s="1061"/>
      <c r="AR23" s="1061"/>
      <c r="AS23" s="1061"/>
      <c r="AT23" s="1061"/>
      <c r="AU23" s="1062"/>
      <c r="AV23" s="1062"/>
      <c r="AW23" s="1062"/>
      <c r="AX23" s="1062"/>
      <c r="AY23" s="1063"/>
      <c r="AZ23" s="1064" t="s">
        <v>129</v>
      </c>
      <c r="BA23" s="1065"/>
      <c r="BB23" s="1065"/>
      <c r="BC23" s="1065"/>
      <c r="BD23" s="1066"/>
      <c r="BE23" s="233"/>
      <c r="BF23" s="233"/>
      <c r="BG23" s="233"/>
      <c r="BH23" s="233"/>
      <c r="BI23" s="233"/>
      <c r="BJ23" s="233"/>
      <c r="BK23" s="233"/>
      <c r="BL23" s="233"/>
      <c r="BM23" s="233"/>
      <c r="BN23" s="233"/>
      <c r="BO23" s="233"/>
      <c r="BP23" s="233"/>
      <c r="BQ23" s="238">
        <v>17</v>
      </c>
      <c r="BR23" s="239"/>
      <c r="BS23" s="1000"/>
      <c r="BT23" s="1001"/>
      <c r="BU23" s="1001"/>
      <c r="BV23" s="1001"/>
      <c r="BW23" s="1001"/>
      <c r="BX23" s="1001"/>
      <c r="BY23" s="1001"/>
      <c r="BZ23" s="1001"/>
      <c r="CA23" s="1001"/>
      <c r="CB23" s="1001"/>
      <c r="CC23" s="1001"/>
      <c r="CD23" s="1001"/>
      <c r="CE23" s="1001"/>
      <c r="CF23" s="1001"/>
      <c r="CG23" s="1016"/>
      <c r="CH23" s="997"/>
      <c r="CI23" s="998"/>
      <c r="CJ23" s="998"/>
      <c r="CK23" s="998"/>
      <c r="CL23" s="999"/>
      <c r="CM23" s="997"/>
      <c r="CN23" s="998"/>
      <c r="CO23" s="998"/>
      <c r="CP23" s="998"/>
      <c r="CQ23" s="999"/>
      <c r="CR23" s="997"/>
      <c r="CS23" s="998"/>
      <c r="CT23" s="998"/>
      <c r="CU23" s="998"/>
      <c r="CV23" s="999"/>
      <c r="CW23" s="997"/>
      <c r="CX23" s="998"/>
      <c r="CY23" s="998"/>
      <c r="CZ23" s="998"/>
      <c r="DA23" s="999"/>
      <c r="DB23" s="997"/>
      <c r="DC23" s="998"/>
      <c r="DD23" s="998"/>
      <c r="DE23" s="998"/>
      <c r="DF23" s="999"/>
      <c r="DG23" s="997"/>
      <c r="DH23" s="998"/>
      <c r="DI23" s="998"/>
      <c r="DJ23" s="998"/>
      <c r="DK23" s="999"/>
      <c r="DL23" s="997"/>
      <c r="DM23" s="998"/>
      <c r="DN23" s="998"/>
      <c r="DO23" s="998"/>
      <c r="DP23" s="999"/>
      <c r="DQ23" s="997"/>
      <c r="DR23" s="998"/>
      <c r="DS23" s="998"/>
      <c r="DT23" s="998"/>
      <c r="DU23" s="999"/>
      <c r="DV23" s="1000"/>
      <c r="DW23" s="1001"/>
      <c r="DX23" s="1001"/>
      <c r="DY23" s="1001"/>
      <c r="DZ23" s="1002"/>
      <c r="EA23" s="234"/>
    </row>
    <row r="24" spans="1:131" s="235" customFormat="1" ht="26.25" customHeight="1" x14ac:dyDescent="0.15">
      <c r="A24" s="1060" t="s">
        <v>393</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32"/>
      <c r="BA24" s="232"/>
      <c r="BB24" s="232"/>
      <c r="BC24" s="232"/>
      <c r="BD24" s="232"/>
      <c r="BE24" s="233"/>
      <c r="BF24" s="233"/>
      <c r="BG24" s="233"/>
      <c r="BH24" s="233"/>
      <c r="BI24" s="233"/>
      <c r="BJ24" s="233"/>
      <c r="BK24" s="233"/>
      <c r="BL24" s="233"/>
      <c r="BM24" s="233"/>
      <c r="BN24" s="233"/>
      <c r="BO24" s="233"/>
      <c r="BP24" s="233"/>
      <c r="BQ24" s="238">
        <v>18</v>
      </c>
      <c r="BR24" s="239"/>
      <c r="BS24" s="1000"/>
      <c r="BT24" s="1001"/>
      <c r="BU24" s="1001"/>
      <c r="BV24" s="1001"/>
      <c r="BW24" s="1001"/>
      <c r="BX24" s="1001"/>
      <c r="BY24" s="1001"/>
      <c r="BZ24" s="1001"/>
      <c r="CA24" s="1001"/>
      <c r="CB24" s="1001"/>
      <c r="CC24" s="1001"/>
      <c r="CD24" s="1001"/>
      <c r="CE24" s="1001"/>
      <c r="CF24" s="1001"/>
      <c r="CG24" s="1016"/>
      <c r="CH24" s="997"/>
      <c r="CI24" s="998"/>
      <c r="CJ24" s="998"/>
      <c r="CK24" s="998"/>
      <c r="CL24" s="999"/>
      <c r="CM24" s="997"/>
      <c r="CN24" s="998"/>
      <c r="CO24" s="998"/>
      <c r="CP24" s="998"/>
      <c r="CQ24" s="999"/>
      <c r="CR24" s="997"/>
      <c r="CS24" s="998"/>
      <c r="CT24" s="998"/>
      <c r="CU24" s="998"/>
      <c r="CV24" s="999"/>
      <c r="CW24" s="997"/>
      <c r="CX24" s="998"/>
      <c r="CY24" s="998"/>
      <c r="CZ24" s="998"/>
      <c r="DA24" s="999"/>
      <c r="DB24" s="997"/>
      <c r="DC24" s="998"/>
      <c r="DD24" s="998"/>
      <c r="DE24" s="998"/>
      <c r="DF24" s="999"/>
      <c r="DG24" s="997"/>
      <c r="DH24" s="998"/>
      <c r="DI24" s="998"/>
      <c r="DJ24" s="998"/>
      <c r="DK24" s="999"/>
      <c r="DL24" s="997"/>
      <c r="DM24" s="998"/>
      <c r="DN24" s="998"/>
      <c r="DO24" s="998"/>
      <c r="DP24" s="999"/>
      <c r="DQ24" s="997"/>
      <c r="DR24" s="998"/>
      <c r="DS24" s="998"/>
      <c r="DT24" s="998"/>
      <c r="DU24" s="999"/>
      <c r="DV24" s="1000"/>
      <c r="DW24" s="1001"/>
      <c r="DX24" s="1001"/>
      <c r="DY24" s="1001"/>
      <c r="DZ24" s="1002"/>
      <c r="EA24" s="234"/>
    </row>
    <row r="25" spans="1:131" ht="26.25" customHeight="1" thickBot="1" x14ac:dyDescent="0.2">
      <c r="A25" s="1059" t="s">
        <v>394</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32"/>
      <c r="BK25" s="232"/>
      <c r="BL25" s="232"/>
      <c r="BM25" s="232"/>
      <c r="BN25" s="232"/>
      <c r="BO25" s="241"/>
      <c r="BP25" s="241"/>
      <c r="BQ25" s="238">
        <v>19</v>
      </c>
      <c r="BR25" s="239"/>
      <c r="BS25" s="1000"/>
      <c r="BT25" s="1001"/>
      <c r="BU25" s="1001"/>
      <c r="BV25" s="1001"/>
      <c r="BW25" s="1001"/>
      <c r="BX25" s="1001"/>
      <c r="BY25" s="1001"/>
      <c r="BZ25" s="1001"/>
      <c r="CA25" s="1001"/>
      <c r="CB25" s="1001"/>
      <c r="CC25" s="1001"/>
      <c r="CD25" s="1001"/>
      <c r="CE25" s="1001"/>
      <c r="CF25" s="1001"/>
      <c r="CG25" s="1016"/>
      <c r="CH25" s="997"/>
      <c r="CI25" s="998"/>
      <c r="CJ25" s="998"/>
      <c r="CK25" s="998"/>
      <c r="CL25" s="999"/>
      <c r="CM25" s="997"/>
      <c r="CN25" s="998"/>
      <c r="CO25" s="998"/>
      <c r="CP25" s="998"/>
      <c r="CQ25" s="999"/>
      <c r="CR25" s="997"/>
      <c r="CS25" s="998"/>
      <c r="CT25" s="998"/>
      <c r="CU25" s="998"/>
      <c r="CV25" s="999"/>
      <c r="CW25" s="997"/>
      <c r="CX25" s="998"/>
      <c r="CY25" s="998"/>
      <c r="CZ25" s="998"/>
      <c r="DA25" s="999"/>
      <c r="DB25" s="997"/>
      <c r="DC25" s="998"/>
      <c r="DD25" s="998"/>
      <c r="DE25" s="998"/>
      <c r="DF25" s="999"/>
      <c r="DG25" s="997"/>
      <c r="DH25" s="998"/>
      <c r="DI25" s="998"/>
      <c r="DJ25" s="998"/>
      <c r="DK25" s="999"/>
      <c r="DL25" s="997"/>
      <c r="DM25" s="998"/>
      <c r="DN25" s="998"/>
      <c r="DO25" s="998"/>
      <c r="DP25" s="999"/>
      <c r="DQ25" s="997"/>
      <c r="DR25" s="998"/>
      <c r="DS25" s="998"/>
      <c r="DT25" s="998"/>
      <c r="DU25" s="999"/>
      <c r="DV25" s="1000"/>
      <c r="DW25" s="1001"/>
      <c r="DX25" s="1001"/>
      <c r="DY25" s="1001"/>
      <c r="DZ25" s="1002"/>
      <c r="EA25" s="230"/>
    </row>
    <row r="26" spans="1:131" ht="26.25" customHeight="1" x14ac:dyDescent="0.15">
      <c r="A26" s="1003" t="s">
        <v>371</v>
      </c>
      <c r="B26" s="1004"/>
      <c r="C26" s="1004"/>
      <c r="D26" s="1004"/>
      <c r="E26" s="1004"/>
      <c r="F26" s="1004"/>
      <c r="G26" s="1004"/>
      <c r="H26" s="1004"/>
      <c r="I26" s="1004"/>
      <c r="J26" s="1004"/>
      <c r="K26" s="1004"/>
      <c r="L26" s="1004"/>
      <c r="M26" s="1004"/>
      <c r="N26" s="1004"/>
      <c r="O26" s="1004"/>
      <c r="P26" s="1005"/>
      <c r="Q26" s="989" t="s">
        <v>395</v>
      </c>
      <c r="R26" s="990"/>
      <c r="S26" s="990"/>
      <c r="T26" s="990"/>
      <c r="U26" s="991"/>
      <c r="V26" s="989" t="s">
        <v>396</v>
      </c>
      <c r="W26" s="990"/>
      <c r="X26" s="990"/>
      <c r="Y26" s="990"/>
      <c r="Z26" s="991"/>
      <c r="AA26" s="989" t="s">
        <v>397</v>
      </c>
      <c r="AB26" s="990"/>
      <c r="AC26" s="990"/>
      <c r="AD26" s="990"/>
      <c r="AE26" s="990"/>
      <c r="AF26" s="1055" t="s">
        <v>398</v>
      </c>
      <c r="AG26" s="1010"/>
      <c r="AH26" s="1010"/>
      <c r="AI26" s="1010"/>
      <c r="AJ26" s="1056"/>
      <c r="AK26" s="990" t="s">
        <v>399</v>
      </c>
      <c r="AL26" s="990"/>
      <c r="AM26" s="990"/>
      <c r="AN26" s="990"/>
      <c r="AO26" s="991"/>
      <c r="AP26" s="989" t="s">
        <v>400</v>
      </c>
      <c r="AQ26" s="990"/>
      <c r="AR26" s="990"/>
      <c r="AS26" s="990"/>
      <c r="AT26" s="991"/>
      <c r="AU26" s="989" t="s">
        <v>401</v>
      </c>
      <c r="AV26" s="990"/>
      <c r="AW26" s="990"/>
      <c r="AX26" s="990"/>
      <c r="AY26" s="991"/>
      <c r="AZ26" s="989" t="s">
        <v>402</v>
      </c>
      <c r="BA26" s="990"/>
      <c r="BB26" s="990"/>
      <c r="BC26" s="990"/>
      <c r="BD26" s="991"/>
      <c r="BE26" s="989" t="s">
        <v>378</v>
      </c>
      <c r="BF26" s="990"/>
      <c r="BG26" s="990"/>
      <c r="BH26" s="990"/>
      <c r="BI26" s="995"/>
      <c r="BJ26" s="232"/>
      <c r="BK26" s="232"/>
      <c r="BL26" s="232"/>
      <c r="BM26" s="232"/>
      <c r="BN26" s="232"/>
      <c r="BO26" s="241"/>
      <c r="BP26" s="241"/>
      <c r="BQ26" s="238">
        <v>20</v>
      </c>
      <c r="BR26" s="239"/>
      <c r="BS26" s="1000"/>
      <c r="BT26" s="1001"/>
      <c r="BU26" s="1001"/>
      <c r="BV26" s="1001"/>
      <c r="BW26" s="1001"/>
      <c r="BX26" s="1001"/>
      <c r="BY26" s="1001"/>
      <c r="BZ26" s="1001"/>
      <c r="CA26" s="1001"/>
      <c r="CB26" s="1001"/>
      <c r="CC26" s="1001"/>
      <c r="CD26" s="1001"/>
      <c r="CE26" s="1001"/>
      <c r="CF26" s="1001"/>
      <c r="CG26" s="1016"/>
      <c r="CH26" s="997"/>
      <c r="CI26" s="998"/>
      <c r="CJ26" s="998"/>
      <c r="CK26" s="998"/>
      <c r="CL26" s="999"/>
      <c r="CM26" s="997"/>
      <c r="CN26" s="998"/>
      <c r="CO26" s="998"/>
      <c r="CP26" s="998"/>
      <c r="CQ26" s="999"/>
      <c r="CR26" s="997"/>
      <c r="CS26" s="998"/>
      <c r="CT26" s="998"/>
      <c r="CU26" s="998"/>
      <c r="CV26" s="999"/>
      <c r="CW26" s="997"/>
      <c r="CX26" s="998"/>
      <c r="CY26" s="998"/>
      <c r="CZ26" s="998"/>
      <c r="DA26" s="999"/>
      <c r="DB26" s="997"/>
      <c r="DC26" s="998"/>
      <c r="DD26" s="998"/>
      <c r="DE26" s="998"/>
      <c r="DF26" s="999"/>
      <c r="DG26" s="997"/>
      <c r="DH26" s="998"/>
      <c r="DI26" s="998"/>
      <c r="DJ26" s="998"/>
      <c r="DK26" s="999"/>
      <c r="DL26" s="997"/>
      <c r="DM26" s="998"/>
      <c r="DN26" s="998"/>
      <c r="DO26" s="998"/>
      <c r="DP26" s="999"/>
      <c r="DQ26" s="997"/>
      <c r="DR26" s="998"/>
      <c r="DS26" s="998"/>
      <c r="DT26" s="998"/>
      <c r="DU26" s="999"/>
      <c r="DV26" s="1000"/>
      <c r="DW26" s="1001"/>
      <c r="DX26" s="1001"/>
      <c r="DY26" s="1001"/>
      <c r="DZ26" s="1002"/>
      <c r="EA26" s="230"/>
    </row>
    <row r="27" spans="1:131" ht="26.25" customHeight="1" thickBot="1" x14ac:dyDescent="0.2">
      <c r="A27" s="1006"/>
      <c r="B27" s="1007"/>
      <c r="C27" s="1007"/>
      <c r="D27" s="1007"/>
      <c r="E27" s="1007"/>
      <c r="F27" s="1007"/>
      <c r="G27" s="1007"/>
      <c r="H27" s="1007"/>
      <c r="I27" s="1007"/>
      <c r="J27" s="1007"/>
      <c r="K27" s="1007"/>
      <c r="L27" s="1007"/>
      <c r="M27" s="1007"/>
      <c r="N27" s="1007"/>
      <c r="O27" s="1007"/>
      <c r="P27" s="1008"/>
      <c r="Q27" s="992"/>
      <c r="R27" s="993"/>
      <c r="S27" s="993"/>
      <c r="T27" s="993"/>
      <c r="U27" s="994"/>
      <c r="V27" s="992"/>
      <c r="W27" s="993"/>
      <c r="X27" s="993"/>
      <c r="Y27" s="993"/>
      <c r="Z27" s="994"/>
      <c r="AA27" s="992"/>
      <c r="AB27" s="993"/>
      <c r="AC27" s="993"/>
      <c r="AD27" s="993"/>
      <c r="AE27" s="993"/>
      <c r="AF27" s="1057"/>
      <c r="AG27" s="1013"/>
      <c r="AH27" s="1013"/>
      <c r="AI27" s="1013"/>
      <c r="AJ27" s="1058"/>
      <c r="AK27" s="993"/>
      <c r="AL27" s="993"/>
      <c r="AM27" s="993"/>
      <c r="AN27" s="993"/>
      <c r="AO27" s="994"/>
      <c r="AP27" s="992"/>
      <c r="AQ27" s="993"/>
      <c r="AR27" s="993"/>
      <c r="AS27" s="993"/>
      <c r="AT27" s="994"/>
      <c r="AU27" s="992"/>
      <c r="AV27" s="993"/>
      <c r="AW27" s="993"/>
      <c r="AX27" s="993"/>
      <c r="AY27" s="994"/>
      <c r="AZ27" s="992"/>
      <c r="BA27" s="993"/>
      <c r="BB27" s="993"/>
      <c r="BC27" s="993"/>
      <c r="BD27" s="994"/>
      <c r="BE27" s="992"/>
      <c r="BF27" s="993"/>
      <c r="BG27" s="993"/>
      <c r="BH27" s="993"/>
      <c r="BI27" s="996"/>
      <c r="BJ27" s="232"/>
      <c r="BK27" s="232"/>
      <c r="BL27" s="232"/>
      <c r="BM27" s="232"/>
      <c r="BN27" s="232"/>
      <c r="BO27" s="241"/>
      <c r="BP27" s="241"/>
      <c r="BQ27" s="238">
        <v>21</v>
      </c>
      <c r="BR27" s="239"/>
      <c r="BS27" s="1000"/>
      <c r="BT27" s="1001"/>
      <c r="BU27" s="1001"/>
      <c r="BV27" s="1001"/>
      <c r="BW27" s="1001"/>
      <c r="BX27" s="1001"/>
      <c r="BY27" s="1001"/>
      <c r="BZ27" s="1001"/>
      <c r="CA27" s="1001"/>
      <c r="CB27" s="1001"/>
      <c r="CC27" s="1001"/>
      <c r="CD27" s="1001"/>
      <c r="CE27" s="1001"/>
      <c r="CF27" s="1001"/>
      <c r="CG27" s="1016"/>
      <c r="CH27" s="997"/>
      <c r="CI27" s="998"/>
      <c r="CJ27" s="998"/>
      <c r="CK27" s="998"/>
      <c r="CL27" s="999"/>
      <c r="CM27" s="997"/>
      <c r="CN27" s="998"/>
      <c r="CO27" s="998"/>
      <c r="CP27" s="998"/>
      <c r="CQ27" s="999"/>
      <c r="CR27" s="997"/>
      <c r="CS27" s="998"/>
      <c r="CT27" s="998"/>
      <c r="CU27" s="998"/>
      <c r="CV27" s="999"/>
      <c r="CW27" s="997"/>
      <c r="CX27" s="998"/>
      <c r="CY27" s="998"/>
      <c r="CZ27" s="998"/>
      <c r="DA27" s="999"/>
      <c r="DB27" s="997"/>
      <c r="DC27" s="998"/>
      <c r="DD27" s="998"/>
      <c r="DE27" s="998"/>
      <c r="DF27" s="999"/>
      <c r="DG27" s="997"/>
      <c r="DH27" s="998"/>
      <c r="DI27" s="998"/>
      <c r="DJ27" s="998"/>
      <c r="DK27" s="999"/>
      <c r="DL27" s="997"/>
      <c r="DM27" s="998"/>
      <c r="DN27" s="998"/>
      <c r="DO27" s="998"/>
      <c r="DP27" s="999"/>
      <c r="DQ27" s="997"/>
      <c r="DR27" s="998"/>
      <c r="DS27" s="998"/>
      <c r="DT27" s="998"/>
      <c r="DU27" s="999"/>
      <c r="DV27" s="1000"/>
      <c r="DW27" s="1001"/>
      <c r="DX27" s="1001"/>
      <c r="DY27" s="1001"/>
      <c r="DZ27" s="1002"/>
      <c r="EA27" s="230"/>
    </row>
    <row r="28" spans="1:131" ht="26.25" customHeight="1" thickTop="1" x14ac:dyDescent="0.15">
      <c r="A28" s="242">
        <v>1</v>
      </c>
      <c r="B28" s="1044" t="s">
        <v>403</v>
      </c>
      <c r="C28" s="1045"/>
      <c r="D28" s="1045"/>
      <c r="E28" s="1045"/>
      <c r="F28" s="1045"/>
      <c r="G28" s="1045"/>
      <c r="H28" s="1045"/>
      <c r="I28" s="1045"/>
      <c r="J28" s="1045"/>
      <c r="K28" s="1045"/>
      <c r="L28" s="1045"/>
      <c r="M28" s="1045"/>
      <c r="N28" s="1045"/>
      <c r="O28" s="1045"/>
      <c r="P28" s="1046"/>
      <c r="Q28" s="1047">
        <v>5805</v>
      </c>
      <c r="R28" s="1048"/>
      <c r="S28" s="1048"/>
      <c r="T28" s="1048"/>
      <c r="U28" s="1048"/>
      <c r="V28" s="1048">
        <v>5700</v>
      </c>
      <c r="W28" s="1048"/>
      <c r="X28" s="1048"/>
      <c r="Y28" s="1048"/>
      <c r="Z28" s="1048"/>
      <c r="AA28" s="1048">
        <f>+Q28-V28</f>
        <v>105</v>
      </c>
      <c r="AB28" s="1048"/>
      <c r="AC28" s="1048"/>
      <c r="AD28" s="1048"/>
      <c r="AE28" s="1049"/>
      <c r="AF28" s="1050">
        <v>105</v>
      </c>
      <c r="AG28" s="1048"/>
      <c r="AH28" s="1048"/>
      <c r="AI28" s="1048"/>
      <c r="AJ28" s="1051"/>
      <c r="AK28" s="1052">
        <v>521</v>
      </c>
      <c r="AL28" s="1053"/>
      <c r="AM28" s="1053"/>
      <c r="AN28" s="1053"/>
      <c r="AO28" s="1053"/>
      <c r="AP28" s="1053">
        <v>36</v>
      </c>
      <c r="AQ28" s="1053"/>
      <c r="AR28" s="1053"/>
      <c r="AS28" s="1053"/>
      <c r="AT28" s="1053"/>
      <c r="AU28" s="1053">
        <v>11</v>
      </c>
      <c r="AV28" s="1053"/>
      <c r="AW28" s="1053"/>
      <c r="AX28" s="1053"/>
      <c r="AY28" s="1053"/>
      <c r="AZ28" s="1054" t="s">
        <v>575</v>
      </c>
      <c r="BA28" s="1054"/>
      <c r="BB28" s="1054"/>
      <c r="BC28" s="1054"/>
      <c r="BD28" s="1054"/>
      <c r="BE28" s="1042"/>
      <c r="BF28" s="1042"/>
      <c r="BG28" s="1042"/>
      <c r="BH28" s="1042"/>
      <c r="BI28" s="1043"/>
      <c r="BJ28" s="232"/>
      <c r="BK28" s="232"/>
      <c r="BL28" s="232"/>
      <c r="BM28" s="232"/>
      <c r="BN28" s="232"/>
      <c r="BO28" s="241"/>
      <c r="BP28" s="241"/>
      <c r="BQ28" s="238">
        <v>22</v>
      </c>
      <c r="BR28" s="239"/>
      <c r="BS28" s="1000"/>
      <c r="BT28" s="1001"/>
      <c r="BU28" s="1001"/>
      <c r="BV28" s="1001"/>
      <c r="BW28" s="1001"/>
      <c r="BX28" s="1001"/>
      <c r="BY28" s="1001"/>
      <c r="BZ28" s="1001"/>
      <c r="CA28" s="1001"/>
      <c r="CB28" s="1001"/>
      <c r="CC28" s="1001"/>
      <c r="CD28" s="1001"/>
      <c r="CE28" s="1001"/>
      <c r="CF28" s="1001"/>
      <c r="CG28" s="1016"/>
      <c r="CH28" s="997"/>
      <c r="CI28" s="998"/>
      <c r="CJ28" s="998"/>
      <c r="CK28" s="998"/>
      <c r="CL28" s="999"/>
      <c r="CM28" s="997"/>
      <c r="CN28" s="998"/>
      <c r="CO28" s="998"/>
      <c r="CP28" s="998"/>
      <c r="CQ28" s="999"/>
      <c r="CR28" s="997"/>
      <c r="CS28" s="998"/>
      <c r="CT28" s="998"/>
      <c r="CU28" s="998"/>
      <c r="CV28" s="999"/>
      <c r="CW28" s="997"/>
      <c r="CX28" s="998"/>
      <c r="CY28" s="998"/>
      <c r="CZ28" s="998"/>
      <c r="DA28" s="999"/>
      <c r="DB28" s="997"/>
      <c r="DC28" s="998"/>
      <c r="DD28" s="998"/>
      <c r="DE28" s="998"/>
      <c r="DF28" s="999"/>
      <c r="DG28" s="997"/>
      <c r="DH28" s="998"/>
      <c r="DI28" s="998"/>
      <c r="DJ28" s="998"/>
      <c r="DK28" s="999"/>
      <c r="DL28" s="997"/>
      <c r="DM28" s="998"/>
      <c r="DN28" s="998"/>
      <c r="DO28" s="998"/>
      <c r="DP28" s="999"/>
      <c r="DQ28" s="997"/>
      <c r="DR28" s="998"/>
      <c r="DS28" s="998"/>
      <c r="DT28" s="998"/>
      <c r="DU28" s="999"/>
      <c r="DV28" s="1000"/>
      <c r="DW28" s="1001"/>
      <c r="DX28" s="1001"/>
      <c r="DY28" s="1001"/>
      <c r="DZ28" s="1002"/>
      <c r="EA28" s="230"/>
    </row>
    <row r="29" spans="1:131" ht="26.25" customHeight="1" x14ac:dyDescent="0.15">
      <c r="A29" s="242">
        <v>2</v>
      </c>
      <c r="B29" s="1030" t="s">
        <v>404</v>
      </c>
      <c r="C29" s="1031"/>
      <c r="D29" s="1031"/>
      <c r="E29" s="1031"/>
      <c r="F29" s="1031"/>
      <c r="G29" s="1031"/>
      <c r="H29" s="1031"/>
      <c r="I29" s="1031"/>
      <c r="J29" s="1031"/>
      <c r="K29" s="1031"/>
      <c r="L29" s="1031"/>
      <c r="M29" s="1031"/>
      <c r="N29" s="1031"/>
      <c r="O29" s="1031"/>
      <c r="P29" s="1032"/>
      <c r="Q29" s="1038">
        <v>5563</v>
      </c>
      <c r="R29" s="1039"/>
      <c r="S29" s="1039"/>
      <c r="T29" s="1039"/>
      <c r="U29" s="1039"/>
      <c r="V29" s="1039">
        <v>5395</v>
      </c>
      <c r="W29" s="1039"/>
      <c r="X29" s="1039"/>
      <c r="Y29" s="1039"/>
      <c r="Z29" s="1039"/>
      <c r="AA29" s="1039">
        <f>+Q29-V29</f>
        <v>168</v>
      </c>
      <c r="AB29" s="1039"/>
      <c r="AC29" s="1039"/>
      <c r="AD29" s="1039"/>
      <c r="AE29" s="1040"/>
      <c r="AF29" s="1035">
        <v>168</v>
      </c>
      <c r="AG29" s="1036"/>
      <c r="AH29" s="1036"/>
      <c r="AI29" s="1036"/>
      <c r="AJ29" s="1037"/>
      <c r="AK29" s="980">
        <v>829</v>
      </c>
      <c r="AL29" s="971"/>
      <c r="AM29" s="971"/>
      <c r="AN29" s="971"/>
      <c r="AO29" s="971"/>
      <c r="AP29" s="971" t="s">
        <v>575</v>
      </c>
      <c r="AQ29" s="971"/>
      <c r="AR29" s="971"/>
      <c r="AS29" s="971"/>
      <c r="AT29" s="971"/>
      <c r="AU29" s="971" t="s">
        <v>575</v>
      </c>
      <c r="AV29" s="971"/>
      <c r="AW29" s="971"/>
      <c r="AX29" s="971"/>
      <c r="AY29" s="971"/>
      <c r="AZ29" s="1041" t="s">
        <v>575</v>
      </c>
      <c r="BA29" s="1041"/>
      <c r="BB29" s="1041"/>
      <c r="BC29" s="1041"/>
      <c r="BD29" s="1041"/>
      <c r="BE29" s="972"/>
      <c r="BF29" s="972"/>
      <c r="BG29" s="972"/>
      <c r="BH29" s="972"/>
      <c r="BI29" s="973"/>
      <c r="BJ29" s="232"/>
      <c r="BK29" s="232"/>
      <c r="BL29" s="232"/>
      <c r="BM29" s="232"/>
      <c r="BN29" s="232"/>
      <c r="BO29" s="241"/>
      <c r="BP29" s="241"/>
      <c r="BQ29" s="238">
        <v>23</v>
      </c>
      <c r="BR29" s="239"/>
      <c r="BS29" s="1000"/>
      <c r="BT29" s="1001"/>
      <c r="BU29" s="1001"/>
      <c r="BV29" s="1001"/>
      <c r="BW29" s="1001"/>
      <c r="BX29" s="1001"/>
      <c r="BY29" s="1001"/>
      <c r="BZ29" s="1001"/>
      <c r="CA29" s="1001"/>
      <c r="CB29" s="1001"/>
      <c r="CC29" s="1001"/>
      <c r="CD29" s="1001"/>
      <c r="CE29" s="1001"/>
      <c r="CF29" s="1001"/>
      <c r="CG29" s="1016"/>
      <c r="CH29" s="997"/>
      <c r="CI29" s="998"/>
      <c r="CJ29" s="998"/>
      <c r="CK29" s="998"/>
      <c r="CL29" s="999"/>
      <c r="CM29" s="997"/>
      <c r="CN29" s="998"/>
      <c r="CO29" s="998"/>
      <c r="CP29" s="998"/>
      <c r="CQ29" s="999"/>
      <c r="CR29" s="997"/>
      <c r="CS29" s="998"/>
      <c r="CT29" s="998"/>
      <c r="CU29" s="998"/>
      <c r="CV29" s="999"/>
      <c r="CW29" s="997"/>
      <c r="CX29" s="998"/>
      <c r="CY29" s="998"/>
      <c r="CZ29" s="998"/>
      <c r="DA29" s="999"/>
      <c r="DB29" s="997"/>
      <c r="DC29" s="998"/>
      <c r="DD29" s="998"/>
      <c r="DE29" s="998"/>
      <c r="DF29" s="999"/>
      <c r="DG29" s="997"/>
      <c r="DH29" s="998"/>
      <c r="DI29" s="998"/>
      <c r="DJ29" s="998"/>
      <c r="DK29" s="999"/>
      <c r="DL29" s="997"/>
      <c r="DM29" s="998"/>
      <c r="DN29" s="998"/>
      <c r="DO29" s="998"/>
      <c r="DP29" s="999"/>
      <c r="DQ29" s="997"/>
      <c r="DR29" s="998"/>
      <c r="DS29" s="998"/>
      <c r="DT29" s="998"/>
      <c r="DU29" s="999"/>
      <c r="DV29" s="1000"/>
      <c r="DW29" s="1001"/>
      <c r="DX29" s="1001"/>
      <c r="DY29" s="1001"/>
      <c r="DZ29" s="1002"/>
      <c r="EA29" s="230"/>
    </row>
    <row r="30" spans="1:131" ht="26.25" customHeight="1" x14ac:dyDescent="0.15">
      <c r="A30" s="242">
        <v>3</v>
      </c>
      <c r="B30" s="1030" t="s">
        <v>405</v>
      </c>
      <c r="C30" s="1031"/>
      <c r="D30" s="1031"/>
      <c r="E30" s="1031"/>
      <c r="F30" s="1031"/>
      <c r="G30" s="1031"/>
      <c r="H30" s="1031"/>
      <c r="I30" s="1031"/>
      <c r="J30" s="1031"/>
      <c r="K30" s="1031"/>
      <c r="L30" s="1031"/>
      <c r="M30" s="1031"/>
      <c r="N30" s="1031"/>
      <c r="O30" s="1031"/>
      <c r="P30" s="1032"/>
      <c r="Q30" s="1038">
        <v>829</v>
      </c>
      <c r="R30" s="1039"/>
      <c r="S30" s="1039"/>
      <c r="T30" s="1039"/>
      <c r="U30" s="1039"/>
      <c r="V30" s="1039">
        <v>787</v>
      </c>
      <c r="W30" s="1039"/>
      <c r="X30" s="1039"/>
      <c r="Y30" s="1039"/>
      <c r="Z30" s="1039"/>
      <c r="AA30" s="1039">
        <f t="shared" ref="AA30:AA34" si="0">+Q30-V30</f>
        <v>42</v>
      </c>
      <c r="AB30" s="1039"/>
      <c r="AC30" s="1039"/>
      <c r="AD30" s="1039"/>
      <c r="AE30" s="1040"/>
      <c r="AF30" s="1035">
        <v>42</v>
      </c>
      <c r="AG30" s="1036"/>
      <c r="AH30" s="1036"/>
      <c r="AI30" s="1036"/>
      <c r="AJ30" s="1037"/>
      <c r="AK30" s="980">
        <v>222</v>
      </c>
      <c r="AL30" s="971"/>
      <c r="AM30" s="971"/>
      <c r="AN30" s="971"/>
      <c r="AO30" s="971"/>
      <c r="AP30" s="971" t="s">
        <v>575</v>
      </c>
      <c r="AQ30" s="971"/>
      <c r="AR30" s="971"/>
      <c r="AS30" s="971"/>
      <c r="AT30" s="971"/>
      <c r="AU30" s="971" t="s">
        <v>575</v>
      </c>
      <c r="AV30" s="971"/>
      <c r="AW30" s="971"/>
      <c r="AX30" s="971"/>
      <c r="AY30" s="971"/>
      <c r="AZ30" s="1041" t="s">
        <v>575</v>
      </c>
      <c r="BA30" s="1041"/>
      <c r="BB30" s="1041"/>
      <c r="BC30" s="1041"/>
      <c r="BD30" s="1041"/>
      <c r="BE30" s="972"/>
      <c r="BF30" s="972"/>
      <c r="BG30" s="972"/>
      <c r="BH30" s="972"/>
      <c r="BI30" s="973"/>
      <c r="BJ30" s="232"/>
      <c r="BK30" s="232"/>
      <c r="BL30" s="232"/>
      <c r="BM30" s="232"/>
      <c r="BN30" s="232"/>
      <c r="BO30" s="241"/>
      <c r="BP30" s="241"/>
      <c r="BQ30" s="238">
        <v>24</v>
      </c>
      <c r="BR30" s="239"/>
      <c r="BS30" s="1000"/>
      <c r="BT30" s="1001"/>
      <c r="BU30" s="1001"/>
      <c r="BV30" s="1001"/>
      <c r="BW30" s="1001"/>
      <c r="BX30" s="1001"/>
      <c r="BY30" s="1001"/>
      <c r="BZ30" s="1001"/>
      <c r="CA30" s="1001"/>
      <c r="CB30" s="1001"/>
      <c r="CC30" s="1001"/>
      <c r="CD30" s="1001"/>
      <c r="CE30" s="1001"/>
      <c r="CF30" s="1001"/>
      <c r="CG30" s="1016"/>
      <c r="CH30" s="997"/>
      <c r="CI30" s="998"/>
      <c r="CJ30" s="998"/>
      <c r="CK30" s="998"/>
      <c r="CL30" s="999"/>
      <c r="CM30" s="997"/>
      <c r="CN30" s="998"/>
      <c r="CO30" s="998"/>
      <c r="CP30" s="998"/>
      <c r="CQ30" s="999"/>
      <c r="CR30" s="997"/>
      <c r="CS30" s="998"/>
      <c r="CT30" s="998"/>
      <c r="CU30" s="998"/>
      <c r="CV30" s="999"/>
      <c r="CW30" s="997"/>
      <c r="CX30" s="998"/>
      <c r="CY30" s="998"/>
      <c r="CZ30" s="998"/>
      <c r="DA30" s="999"/>
      <c r="DB30" s="997"/>
      <c r="DC30" s="998"/>
      <c r="DD30" s="998"/>
      <c r="DE30" s="998"/>
      <c r="DF30" s="999"/>
      <c r="DG30" s="997"/>
      <c r="DH30" s="998"/>
      <c r="DI30" s="998"/>
      <c r="DJ30" s="998"/>
      <c r="DK30" s="999"/>
      <c r="DL30" s="997"/>
      <c r="DM30" s="998"/>
      <c r="DN30" s="998"/>
      <c r="DO30" s="998"/>
      <c r="DP30" s="999"/>
      <c r="DQ30" s="997"/>
      <c r="DR30" s="998"/>
      <c r="DS30" s="998"/>
      <c r="DT30" s="998"/>
      <c r="DU30" s="999"/>
      <c r="DV30" s="1000"/>
      <c r="DW30" s="1001"/>
      <c r="DX30" s="1001"/>
      <c r="DY30" s="1001"/>
      <c r="DZ30" s="1002"/>
      <c r="EA30" s="230"/>
    </row>
    <row r="31" spans="1:131" ht="26.25" customHeight="1" x14ac:dyDescent="0.15">
      <c r="A31" s="242">
        <v>4</v>
      </c>
      <c r="B31" s="1030" t="s">
        <v>406</v>
      </c>
      <c r="C31" s="1031"/>
      <c r="D31" s="1031"/>
      <c r="E31" s="1031"/>
      <c r="F31" s="1031"/>
      <c r="G31" s="1031"/>
      <c r="H31" s="1031"/>
      <c r="I31" s="1031"/>
      <c r="J31" s="1031"/>
      <c r="K31" s="1031"/>
      <c r="L31" s="1031"/>
      <c r="M31" s="1031"/>
      <c r="N31" s="1031"/>
      <c r="O31" s="1031"/>
      <c r="P31" s="1032"/>
      <c r="Q31" s="1038">
        <v>1082</v>
      </c>
      <c r="R31" s="1039"/>
      <c r="S31" s="1039"/>
      <c r="T31" s="1039"/>
      <c r="U31" s="1039"/>
      <c r="V31" s="1039">
        <v>1099</v>
      </c>
      <c r="W31" s="1039"/>
      <c r="X31" s="1039"/>
      <c r="Y31" s="1039"/>
      <c r="Z31" s="1039"/>
      <c r="AA31" s="1039">
        <f t="shared" si="0"/>
        <v>-17</v>
      </c>
      <c r="AB31" s="1039"/>
      <c r="AC31" s="1039"/>
      <c r="AD31" s="1039"/>
      <c r="AE31" s="1040"/>
      <c r="AF31" s="1035">
        <v>45</v>
      </c>
      <c r="AG31" s="1036"/>
      <c r="AH31" s="1036"/>
      <c r="AI31" s="1036"/>
      <c r="AJ31" s="1037"/>
      <c r="AK31" s="980">
        <v>706</v>
      </c>
      <c r="AL31" s="971"/>
      <c r="AM31" s="971"/>
      <c r="AN31" s="971"/>
      <c r="AO31" s="971"/>
      <c r="AP31" s="971">
        <v>11789</v>
      </c>
      <c r="AQ31" s="971"/>
      <c r="AR31" s="971"/>
      <c r="AS31" s="971"/>
      <c r="AT31" s="971"/>
      <c r="AU31" s="971">
        <v>10126</v>
      </c>
      <c r="AV31" s="971"/>
      <c r="AW31" s="971"/>
      <c r="AX31" s="971"/>
      <c r="AY31" s="971"/>
      <c r="AZ31" s="1041" t="s">
        <v>575</v>
      </c>
      <c r="BA31" s="1041"/>
      <c r="BB31" s="1041"/>
      <c r="BC31" s="1041"/>
      <c r="BD31" s="1041"/>
      <c r="BE31" s="972" t="s">
        <v>407</v>
      </c>
      <c r="BF31" s="972"/>
      <c r="BG31" s="972"/>
      <c r="BH31" s="972"/>
      <c r="BI31" s="973"/>
      <c r="BJ31" s="232"/>
      <c r="BK31" s="232"/>
      <c r="BL31" s="232"/>
      <c r="BM31" s="232"/>
      <c r="BN31" s="232"/>
      <c r="BO31" s="241"/>
      <c r="BP31" s="241"/>
      <c r="BQ31" s="238">
        <v>25</v>
      </c>
      <c r="BR31" s="239"/>
      <c r="BS31" s="1000"/>
      <c r="BT31" s="1001"/>
      <c r="BU31" s="1001"/>
      <c r="BV31" s="1001"/>
      <c r="BW31" s="1001"/>
      <c r="BX31" s="1001"/>
      <c r="BY31" s="1001"/>
      <c r="BZ31" s="1001"/>
      <c r="CA31" s="1001"/>
      <c r="CB31" s="1001"/>
      <c r="CC31" s="1001"/>
      <c r="CD31" s="1001"/>
      <c r="CE31" s="1001"/>
      <c r="CF31" s="1001"/>
      <c r="CG31" s="1016"/>
      <c r="CH31" s="997"/>
      <c r="CI31" s="998"/>
      <c r="CJ31" s="998"/>
      <c r="CK31" s="998"/>
      <c r="CL31" s="999"/>
      <c r="CM31" s="997"/>
      <c r="CN31" s="998"/>
      <c r="CO31" s="998"/>
      <c r="CP31" s="998"/>
      <c r="CQ31" s="999"/>
      <c r="CR31" s="997"/>
      <c r="CS31" s="998"/>
      <c r="CT31" s="998"/>
      <c r="CU31" s="998"/>
      <c r="CV31" s="999"/>
      <c r="CW31" s="997"/>
      <c r="CX31" s="998"/>
      <c r="CY31" s="998"/>
      <c r="CZ31" s="998"/>
      <c r="DA31" s="999"/>
      <c r="DB31" s="997"/>
      <c r="DC31" s="998"/>
      <c r="DD31" s="998"/>
      <c r="DE31" s="998"/>
      <c r="DF31" s="999"/>
      <c r="DG31" s="997"/>
      <c r="DH31" s="998"/>
      <c r="DI31" s="998"/>
      <c r="DJ31" s="998"/>
      <c r="DK31" s="999"/>
      <c r="DL31" s="997"/>
      <c r="DM31" s="998"/>
      <c r="DN31" s="998"/>
      <c r="DO31" s="998"/>
      <c r="DP31" s="999"/>
      <c r="DQ31" s="997"/>
      <c r="DR31" s="998"/>
      <c r="DS31" s="998"/>
      <c r="DT31" s="998"/>
      <c r="DU31" s="999"/>
      <c r="DV31" s="1000"/>
      <c r="DW31" s="1001"/>
      <c r="DX31" s="1001"/>
      <c r="DY31" s="1001"/>
      <c r="DZ31" s="1002"/>
      <c r="EA31" s="230"/>
    </row>
    <row r="32" spans="1:131" ht="26.25" customHeight="1" x14ac:dyDescent="0.15">
      <c r="A32" s="242">
        <v>5</v>
      </c>
      <c r="B32" s="1030" t="s">
        <v>408</v>
      </c>
      <c r="C32" s="1031"/>
      <c r="D32" s="1031"/>
      <c r="E32" s="1031"/>
      <c r="F32" s="1031"/>
      <c r="G32" s="1031"/>
      <c r="H32" s="1031"/>
      <c r="I32" s="1031"/>
      <c r="J32" s="1031"/>
      <c r="K32" s="1031"/>
      <c r="L32" s="1031"/>
      <c r="M32" s="1031"/>
      <c r="N32" s="1031"/>
      <c r="O32" s="1031"/>
      <c r="P32" s="1032"/>
      <c r="Q32" s="1038">
        <v>100</v>
      </c>
      <c r="R32" s="1039"/>
      <c r="S32" s="1039"/>
      <c r="T32" s="1039"/>
      <c r="U32" s="1039"/>
      <c r="V32" s="1039">
        <v>98</v>
      </c>
      <c r="W32" s="1039"/>
      <c r="X32" s="1039"/>
      <c r="Y32" s="1039"/>
      <c r="Z32" s="1039"/>
      <c r="AA32" s="1039">
        <f t="shared" si="0"/>
        <v>2</v>
      </c>
      <c r="AB32" s="1039"/>
      <c r="AC32" s="1039"/>
      <c r="AD32" s="1039"/>
      <c r="AE32" s="1040"/>
      <c r="AF32" s="1035">
        <v>78</v>
      </c>
      <c r="AG32" s="1036"/>
      <c r="AH32" s="1036"/>
      <c r="AI32" s="1036"/>
      <c r="AJ32" s="1037"/>
      <c r="AK32" s="980">
        <v>43</v>
      </c>
      <c r="AL32" s="971"/>
      <c r="AM32" s="971"/>
      <c r="AN32" s="971"/>
      <c r="AO32" s="971"/>
      <c r="AP32" s="971">
        <v>115</v>
      </c>
      <c r="AQ32" s="971"/>
      <c r="AR32" s="971"/>
      <c r="AS32" s="971"/>
      <c r="AT32" s="971"/>
      <c r="AU32" s="971">
        <v>52</v>
      </c>
      <c r="AV32" s="971"/>
      <c r="AW32" s="971"/>
      <c r="AX32" s="971"/>
      <c r="AY32" s="971"/>
      <c r="AZ32" s="1041" t="s">
        <v>575</v>
      </c>
      <c r="BA32" s="1041"/>
      <c r="BB32" s="1041"/>
      <c r="BC32" s="1041"/>
      <c r="BD32" s="1041"/>
      <c r="BE32" s="972" t="s">
        <v>407</v>
      </c>
      <c r="BF32" s="972"/>
      <c r="BG32" s="972"/>
      <c r="BH32" s="972"/>
      <c r="BI32" s="973"/>
      <c r="BJ32" s="232"/>
      <c r="BK32" s="232"/>
      <c r="BL32" s="232"/>
      <c r="BM32" s="232"/>
      <c r="BN32" s="232"/>
      <c r="BO32" s="241"/>
      <c r="BP32" s="241"/>
      <c r="BQ32" s="238">
        <v>26</v>
      </c>
      <c r="BR32" s="239"/>
      <c r="BS32" s="1000"/>
      <c r="BT32" s="1001"/>
      <c r="BU32" s="1001"/>
      <c r="BV32" s="1001"/>
      <c r="BW32" s="1001"/>
      <c r="BX32" s="1001"/>
      <c r="BY32" s="1001"/>
      <c r="BZ32" s="1001"/>
      <c r="CA32" s="1001"/>
      <c r="CB32" s="1001"/>
      <c r="CC32" s="1001"/>
      <c r="CD32" s="1001"/>
      <c r="CE32" s="1001"/>
      <c r="CF32" s="1001"/>
      <c r="CG32" s="1016"/>
      <c r="CH32" s="997"/>
      <c r="CI32" s="998"/>
      <c r="CJ32" s="998"/>
      <c r="CK32" s="998"/>
      <c r="CL32" s="999"/>
      <c r="CM32" s="997"/>
      <c r="CN32" s="998"/>
      <c r="CO32" s="998"/>
      <c r="CP32" s="998"/>
      <c r="CQ32" s="999"/>
      <c r="CR32" s="997"/>
      <c r="CS32" s="998"/>
      <c r="CT32" s="998"/>
      <c r="CU32" s="998"/>
      <c r="CV32" s="999"/>
      <c r="CW32" s="997"/>
      <c r="CX32" s="998"/>
      <c r="CY32" s="998"/>
      <c r="CZ32" s="998"/>
      <c r="DA32" s="999"/>
      <c r="DB32" s="997"/>
      <c r="DC32" s="998"/>
      <c r="DD32" s="998"/>
      <c r="DE32" s="998"/>
      <c r="DF32" s="999"/>
      <c r="DG32" s="997"/>
      <c r="DH32" s="998"/>
      <c r="DI32" s="998"/>
      <c r="DJ32" s="998"/>
      <c r="DK32" s="999"/>
      <c r="DL32" s="997"/>
      <c r="DM32" s="998"/>
      <c r="DN32" s="998"/>
      <c r="DO32" s="998"/>
      <c r="DP32" s="999"/>
      <c r="DQ32" s="997"/>
      <c r="DR32" s="998"/>
      <c r="DS32" s="998"/>
      <c r="DT32" s="998"/>
      <c r="DU32" s="999"/>
      <c r="DV32" s="1000"/>
      <c r="DW32" s="1001"/>
      <c r="DX32" s="1001"/>
      <c r="DY32" s="1001"/>
      <c r="DZ32" s="1002"/>
      <c r="EA32" s="230"/>
    </row>
    <row r="33" spans="1:131" ht="26.25" customHeight="1" x14ac:dyDescent="0.15">
      <c r="A33" s="242">
        <v>6</v>
      </c>
      <c r="B33" s="1030" t="s">
        <v>409</v>
      </c>
      <c r="C33" s="1031"/>
      <c r="D33" s="1031"/>
      <c r="E33" s="1031"/>
      <c r="F33" s="1031"/>
      <c r="G33" s="1031"/>
      <c r="H33" s="1031"/>
      <c r="I33" s="1031"/>
      <c r="J33" s="1031"/>
      <c r="K33" s="1031"/>
      <c r="L33" s="1031"/>
      <c r="M33" s="1031"/>
      <c r="N33" s="1031"/>
      <c r="O33" s="1031"/>
      <c r="P33" s="1032"/>
      <c r="Q33" s="1038">
        <v>35</v>
      </c>
      <c r="R33" s="1039"/>
      <c r="S33" s="1039"/>
      <c r="T33" s="1039"/>
      <c r="U33" s="1039"/>
      <c r="V33" s="1039">
        <v>35</v>
      </c>
      <c r="W33" s="1039"/>
      <c r="X33" s="1039"/>
      <c r="Y33" s="1039"/>
      <c r="Z33" s="1039"/>
      <c r="AA33" s="1039">
        <f t="shared" si="0"/>
        <v>0</v>
      </c>
      <c r="AB33" s="1039"/>
      <c r="AC33" s="1039"/>
      <c r="AD33" s="1039"/>
      <c r="AE33" s="1040"/>
      <c r="AF33" s="1035">
        <v>25</v>
      </c>
      <c r="AG33" s="1036"/>
      <c r="AH33" s="1036"/>
      <c r="AI33" s="1036"/>
      <c r="AJ33" s="1037"/>
      <c r="AK33" s="980" t="s">
        <v>575</v>
      </c>
      <c r="AL33" s="971"/>
      <c r="AM33" s="971"/>
      <c r="AN33" s="971"/>
      <c r="AO33" s="971"/>
      <c r="AP33" s="971" t="s">
        <v>575</v>
      </c>
      <c r="AQ33" s="971"/>
      <c r="AR33" s="971"/>
      <c r="AS33" s="971"/>
      <c r="AT33" s="971"/>
      <c r="AU33" s="971" t="s">
        <v>575</v>
      </c>
      <c r="AV33" s="971"/>
      <c r="AW33" s="971"/>
      <c r="AX33" s="971"/>
      <c r="AY33" s="971"/>
      <c r="AZ33" s="1041" t="s">
        <v>575</v>
      </c>
      <c r="BA33" s="1041"/>
      <c r="BB33" s="1041"/>
      <c r="BC33" s="1041"/>
      <c r="BD33" s="1041"/>
      <c r="BE33" s="972" t="s">
        <v>407</v>
      </c>
      <c r="BF33" s="972"/>
      <c r="BG33" s="972"/>
      <c r="BH33" s="972"/>
      <c r="BI33" s="973"/>
      <c r="BJ33" s="232"/>
      <c r="BK33" s="232"/>
      <c r="BL33" s="232"/>
      <c r="BM33" s="232"/>
      <c r="BN33" s="232"/>
      <c r="BO33" s="241"/>
      <c r="BP33" s="241"/>
      <c r="BQ33" s="238">
        <v>27</v>
      </c>
      <c r="BR33" s="239"/>
      <c r="BS33" s="1000"/>
      <c r="BT33" s="1001"/>
      <c r="BU33" s="1001"/>
      <c r="BV33" s="1001"/>
      <c r="BW33" s="1001"/>
      <c r="BX33" s="1001"/>
      <c r="BY33" s="1001"/>
      <c r="BZ33" s="1001"/>
      <c r="CA33" s="1001"/>
      <c r="CB33" s="1001"/>
      <c r="CC33" s="1001"/>
      <c r="CD33" s="1001"/>
      <c r="CE33" s="1001"/>
      <c r="CF33" s="1001"/>
      <c r="CG33" s="1016"/>
      <c r="CH33" s="997"/>
      <c r="CI33" s="998"/>
      <c r="CJ33" s="998"/>
      <c r="CK33" s="998"/>
      <c r="CL33" s="999"/>
      <c r="CM33" s="997"/>
      <c r="CN33" s="998"/>
      <c r="CO33" s="998"/>
      <c r="CP33" s="998"/>
      <c r="CQ33" s="999"/>
      <c r="CR33" s="997"/>
      <c r="CS33" s="998"/>
      <c r="CT33" s="998"/>
      <c r="CU33" s="998"/>
      <c r="CV33" s="999"/>
      <c r="CW33" s="997"/>
      <c r="CX33" s="998"/>
      <c r="CY33" s="998"/>
      <c r="CZ33" s="998"/>
      <c r="DA33" s="999"/>
      <c r="DB33" s="997"/>
      <c r="DC33" s="998"/>
      <c r="DD33" s="998"/>
      <c r="DE33" s="998"/>
      <c r="DF33" s="999"/>
      <c r="DG33" s="997"/>
      <c r="DH33" s="998"/>
      <c r="DI33" s="998"/>
      <c r="DJ33" s="998"/>
      <c r="DK33" s="999"/>
      <c r="DL33" s="997"/>
      <c r="DM33" s="998"/>
      <c r="DN33" s="998"/>
      <c r="DO33" s="998"/>
      <c r="DP33" s="999"/>
      <c r="DQ33" s="997"/>
      <c r="DR33" s="998"/>
      <c r="DS33" s="998"/>
      <c r="DT33" s="998"/>
      <c r="DU33" s="999"/>
      <c r="DV33" s="1000"/>
      <c r="DW33" s="1001"/>
      <c r="DX33" s="1001"/>
      <c r="DY33" s="1001"/>
      <c r="DZ33" s="1002"/>
      <c r="EA33" s="230"/>
    </row>
    <row r="34" spans="1:131" ht="26.25" customHeight="1" x14ac:dyDescent="0.15">
      <c r="A34" s="242">
        <v>7</v>
      </c>
      <c r="B34" s="1030" t="s">
        <v>410</v>
      </c>
      <c r="C34" s="1031"/>
      <c r="D34" s="1031"/>
      <c r="E34" s="1031"/>
      <c r="F34" s="1031"/>
      <c r="G34" s="1031"/>
      <c r="H34" s="1031"/>
      <c r="I34" s="1031"/>
      <c r="J34" s="1031"/>
      <c r="K34" s="1031"/>
      <c r="L34" s="1031"/>
      <c r="M34" s="1031"/>
      <c r="N34" s="1031"/>
      <c r="O34" s="1031"/>
      <c r="P34" s="1032"/>
      <c r="Q34" s="1038">
        <v>65</v>
      </c>
      <c r="R34" s="1039"/>
      <c r="S34" s="1039"/>
      <c r="T34" s="1039"/>
      <c r="U34" s="1039"/>
      <c r="V34" s="1039">
        <v>101</v>
      </c>
      <c r="W34" s="1039"/>
      <c r="X34" s="1039"/>
      <c r="Y34" s="1039"/>
      <c r="Z34" s="1039"/>
      <c r="AA34" s="1039">
        <f t="shared" si="0"/>
        <v>-36</v>
      </c>
      <c r="AB34" s="1039"/>
      <c r="AC34" s="1039"/>
      <c r="AD34" s="1039"/>
      <c r="AE34" s="1040"/>
      <c r="AF34" s="1035">
        <v>1113</v>
      </c>
      <c r="AG34" s="1036"/>
      <c r="AH34" s="1036"/>
      <c r="AI34" s="1036"/>
      <c r="AJ34" s="1037"/>
      <c r="AK34" s="980" t="s">
        <v>575</v>
      </c>
      <c r="AL34" s="971"/>
      <c r="AM34" s="971"/>
      <c r="AN34" s="971"/>
      <c r="AO34" s="971"/>
      <c r="AP34" s="971" t="s">
        <v>575</v>
      </c>
      <c r="AQ34" s="971"/>
      <c r="AR34" s="971"/>
      <c r="AS34" s="971"/>
      <c r="AT34" s="971"/>
      <c r="AU34" s="971" t="s">
        <v>575</v>
      </c>
      <c r="AV34" s="971"/>
      <c r="AW34" s="971"/>
      <c r="AX34" s="971"/>
      <c r="AY34" s="971"/>
      <c r="AZ34" s="1041" t="s">
        <v>575</v>
      </c>
      <c r="BA34" s="1041"/>
      <c r="BB34" s="1041"/>
      <c r="BC34" s="1041"/>
      <c r="BD34" s="1041"/>
      <c r="BE34" s="972" t="s">
        <v>407</v>
      </c>
      <c r="BF34" s="972"/>
      <c r="BG34" s="972"/>
      <c r="BH34" s="972"/>
      <c r="BI34" s="973"/>
      <c r="BJ34" s="232"/>
      <c r="BK34" s="232"/>
      <c r="BL34" s="232"/>
      <c r="BM34" s="232"/>
      <c r="BN34" s="232"/>
      <c r="BO34" s="241"/>
      <c r="BP34" s="241"/>
      <c r="BQ34" s="238">
        <v>28</v>
      </c>
      <c r="BR34" s="239"/>
      <c r="BS34" s="1000"/>
      <c r="BT34" s="1001"/>
      <c r="BU34" s="1001"/>
      <c r="BV34" s="1001"/>
      <c r="BW34" s="1001"/>
      <c r="BX34" s="1001"/>
      <c r="BY34" s="1001"/>
      <c r="BZ34" s="1001"/>
      <c r="CA34" s="1001"/>
      <c r="CB34" s="1001"/>
      <c r="CC34" s="1001"/>
      <c r="CD34" s="1001"/>
      <c r="CE34" s="1001"/>
      <c r="CF34" s="1001"/>
      <c r="CG34" s="1016"/>
      <c r="CH34" s="997"/>
      <c r="CI34" s="998"/>
      <c r="CJ34" s="998"/>
      <c r="CK34" s="998"/>
      <c r="CL34" s="999"/>
      <c r="CM34" s="997"/>
      <c r="CN34" s="998"/>
      <c r="CO34" s="998"/>
      <c r="CP34" s="998"/>
      <c r="CQ34" s="999"/>
      <c r="CR34" s="997"/>
      <c r="CS34" s="998"/>
      <c r="CT34" s="998"/>
      <c r="CU34" s="998"/>
      <c r="CV34" s="999"/>
      <c r="CW34" s="997"/>
      <c r="CX34" s="998"/>
      <c r="CY34" s="998"/>
      <c r="CZ34" s="998"/>
      <c r="DA34" s="999"/>
      <c r="DB34" s="997"/>
      <c r="DC34" s="998"/>
      <c r="DD34" s="998"/>
      <c r="DE34" s="998"/>
      <c r="DF34" s="999"/>
      <c r="DG34" s="997"/>
      <c r="DH34" s="998"/>
      <c r="DI34" s="998"/>
      <c r="DJ34" s="998"/>
      <c r="DK34" s="999"/>
      <c r="DL34" s="997"/>
      <c r="DM34" s="998"/>
      <c r="DN34" s="998"/>
      <c r="DO34" s="998"/>
      <c r="DP34" s="999"/>
      <c r="DQ34" s="997"/>
      <c r="DR34" s="998"/>
      <c r="DS34" s="998"/>
      <c r="DT34" s="998"/>
      <c r="DU34" s="999"/>
      <c r="DV34" s="1000"/>
      <c r="DW34" s="1001"/>
      <c r="DX34" s="1001"/>
      <c r="DY34" s="1001"/>
      <c r="DZ34" s="1002"/>
      <c r="EA34" s="230"/>
    </row>
    <row r="35" spans="1:131" ht="26.25" customHeight="1" x14ac:dyDescent="0.15">
      <c r="A35" s="242">
        <v>8</v>
      </c>
      <c r="B35" s="1030"/>
      <c r="C35" s="1031"/>
      <c r="D35" s="1031"/>
      <c r="E35" s="1031"/>
      <c r="F35" s="1031"/>
      <c r="G35" s="1031"/>
      <c r="H35" s="1031"/>
      <c r="I35" s="1031"/>
      <c r="J35" s="1031"/>
      <c r="K35" s="1031"/>
      <c r="L35" s="1031"/>
      <c r="M35" s="1031"/>
      <c r="N35" s="1031"/>
      <c r="O35" s="1031"/>
      <c r="P35" s="1032"/>
      <c r="Q35" s="1038"/>
      <c r="R35" s="1039"/>
      <c r="S35" s="1039"/>
      <c r="T35" s="1039"/>
      <c r="U35" s="1039"/>
      <c r="V35" s="1039"/>
      <c r="W35" s="1039"/>
      <c r="X35" s="1039"/>
      <c r="Y35" s="1039"/>
      <c r="Z35" s="1039"/>
      <c r="AA35" s="1039"/>
      <c r="AB35" s="1039"/>
      <c r="AC35" s="1039"/>
      <c r="AD35" s="1039"/>
      <c r="AE35" s="1040"/>
      <c r="AF35" s="1035"/>
      <c r="AG35" s="1036"/>
      <c r="AH35" s="1036"/>
      <c r="AI35" s="1036"/>
      <c r="AJ35" s="1037"/>
      <c r="AK35" s="980"/>
      <c r="AL35" s="971"/>
      <c r="AM35" s="971"/>
      <c r="AN35" s="971"/>
      <c r="AO35" s="971"/>
      <c r="AP35" s="971"/>
      <c r="AQ35" s="971"/>
      <c r="AR35" s="971"/>
      <c r="AS35" s="971"/>
      <c r="AT35" s="971"/>
      <c r="AU35" s="971"/>
      <c r="AV35" s="971"/>
      <c r="AW35" s="971"/>
      <c r="AX35" s="971"/>
      <c r="AY35" s="971"/>
      <c r="AZ35" s="1041"/>
      <c r="BA35" s="1041"/>
      <c r="BB35" s="1041"/>
      <c r="BC35" s="1041"/>
      <c r="BD35" s="1041"/>
      <c r="BE35" s="972"/>
      <c r="BF35" s="972"/>
      <c r="BG35" s="972"/>
      <c r="BH35" s="972"/>
      <c r="BI35" s="973"/>
      <c r="BJ35" s="232"/>
      <c r="BK35" s="232"/>
      <c r="BL35" s="232"/>
      <c r="BM35" s="232"/>
      <c r="BN35" s="232"/>
      <c r="BO35" s="241"/>
      <c r="BP35" s="241"/>
      <c r="BQ35" s="238">
        <v>29</v>
      </c>
      <c r="BR35" s="239"/>
      <c r="BS35" s="1000"/>
      <c r="BT35" s="1001"/>
      <c r="BU35" s="1001"/>
      <c r="BV35" s="1001"/>
      <c r="BW35" s="1001"/>
      <c r="BX35" s="1001"/>
      <c r="BY35" s="1001"/>
      <c r="BZ35" s="1001"/>
      <c r="CA35" s="1001"/>
      <c r="CB35" s="1001"/>
      <c r="CC35" s="1001"/>
      <c r="CD35" s="1001"/>
      <c r="CE35" s="1001"/>
      <c r="CF35" s="1001"/>
      <c r="CG35" s="1016"/>
      <c r="CH35" s="997"/>
      <c r="CI35" s="998"/>
      <c r="CJ35" s="998"/>
      <c r="CK35" s="998"/>
      <c r="CL35" s="999"/>
      <c r="CM35" s="997"/>
      <c r="CN35" s="998"/>
      <c r="CO35" s="998"/>
      <c r="CP35" s="998"/>
      <c r="CQ35" s="999"/>
      <c r="CR35" s="997"/>
      <c r="CS35" s="998"/>
      <c r="CT35" s="998"/>
      <c r="CU35" s="998"/>
      <c r="CV35" s="999"/>
      <c r="CW35" s="997"/>
      <c r="CX35" s="998"/>
      <c r="CY35" s="998"/>
      <c r="CZ35" s="998"/>
      <c r="DA35" s="999"/>
      <c r="DB35" s="997"/>
      <c r="DC35" s="998"/>
      <c r="DD35" s="998"/>
      <c r="DE35" s="998"/>
      <c r="DF35" s="999"/>
      <c r="DG35" s="997"/>
      <c r="DH35" s="998"/>
      <c r="DI35" s="998"/>
      <c r="DJ35" s="998"/>
      <c r="DK35" s="999"/>
      <c r="DL35" s="997"/>
      <c r="DM35" s="998"/>
      <c r="DN35" s="998"/>
      <c r="DO35" s="998"/>
      <c r="DP35" s="999"/>
      <c r="DQ35" s="997"/>
      <c r="DR35" s="998"/>
      <c r="DS35" s="998"/>
      <c r="DT35" s="998"/>
      <c r="DU35" s="999"/>
      <c r="DV35" s="1000"/>
      <c r="DW35" s="1001"/>
      <c r="DX35" s="1001"/>
      <c r="DY35" s="1001"/>
      <c r="DZ35" s="1002"/>
      <c r="EA35" s="230"/>
    </row>
    <row r="36" spans="1:131" ht="26.25" customHeight="1" x14ac:dyDescent="0.15">
      <c r="A36" s="242">
        <v>9</v>
      </c>
      <c r="B36" s="1030"/>
      <c r="C36" s="1031"/>
      <c r="D36" s="1031"/>
      <c r="E36" s="1031"/>
      <c r="F36" s="1031"/>
      <c r="G36" s="1031"/>
      <c r="H36" s="1031"/>
      <c r="I36" s="1031"/>
      <c r="J36" s="1031"/>
      <c r="K36" s="1031"/>
      <c r="L36" s="1031"/>
      <c r="M36" s="1031"/>
      <c r="N36" s="1031"/>
      <c r="O36" s="1031"/>
      <c r="P36" s="1032"/>
      <c r="Q36" s="1038"/>
      <c r="R36" s="1039"/>
      <c r="S36" s="1039"/>
      <c r="T36" s="1039"/>
      <c r="U36" s="1039"/>
      <c r="V36" s="1039"/>
      <c r="W36" s="1039"/>
      <c r="X36" s="1039"/>
      <c r="Y36" s="1039"/>
      <c r="Z36" s="1039"/>
      <c r="AA36" s="1039"/>
      <c r="AB36" s="1039"/>
      <c r="AC36" s="1039"/>
      <c r="AD36" s="1039"/>
      <c r="AE36" s="1040"/>
      <c r="AF36" s="1035"/>
      <c r="AG36" s="1036"/>
      <c r="AH36" s="1036"/>
      <c r="AI36" s="1036"/>
      <c r="AJ36" s="1037"/>
      <c r="AK36" s="980"/>
      <c r="AL36" s="971"/>
      <c r="AM36" s="971"/>
      <c r="AN36" s="971"/>
      <c r="AO36" s="971"/>
      <c r="AP36" s="971"/>
      <c r="AQ36" s="971"/>
      <c r="AR36" s="971"/>
      <c r="AS36" s="971"/>
      <c r="AT36" s="971"/>
      <c r="AU36" s="971"/>
      <c r="AV36" s="971"/>
      <c r="AW36" s="971"/>
      <c r="AX36" s="971"/>
      <c r="AY36" s="971"/>
      <c r="AZ36" s="1041"/>
      <c r="BA36" s="1041"/>
      <c r="BB36" s="1041"/>
      <c r="BC36" s="1041"/>
      <c r="BD36" s="1041"/>
      <c r="BE36" s="972"/>
      <c r="BF36" s="972"/>
      <c r="BG36" s="972"/>
      <c r="BH36" s="972"/>
      <c r="BI36" s="973"/>
      <c r="BJ36" s="232"/>
      <c r="BK36" s="232"/>
      <c r="BL36" s="232"/>
      <c r="BM36" s="232"/>
      <c r="BN36" s="232"/>
      <c r="BO36" s="241"/>
      <c r="BP36" s="241"/>
      <c r="BQ36" s="238">
        <v>30</v>
      </c>
      <c r="BR36" s="239"/>
      <c r="BS36" s="1000"/>
      <c r="BT36" s="1001"/>
      <c r="BU36" s="1001"/>
      <c r="BV36" s="1001"/>
      <c r="BW36" s="1001"/>
      <c r="BX36" s="1001"/>
      <c r="BY36" s="1001"/>
      <c r="BZ36" s="1001"/>
      <c r="CA36" s="1001"/>
      <c r="CB36" s="1001"/>
      <c r="CC36" s="1001"/>
      <c r="CD36" s="1001"/>
      <c r="CE36" s="1001"/>
      <c r="CF36" s="1001"/>
      <c r="CG36" s="1016"/>
      <c r="CH36" s="997"/>
      <c r="CI36" s="998"/>
      <c r="CJ36" s="998"/>
      <c r="CK36" s="998"/>
      <c r="CL36" s="999"/>
      <c r="CM36" s="997"/>
      <c r="CN36" s="998"/>
      <c r="CO36" s="998"/>
      <c r="CP36" s="998"/>
      <c r="CQ36" s="999"/>
      <c r="CR36" s="997"/>
      <c r="CS36" s="998"/>
      <c r="CT36" s="998"/>
      <c r="CU36" s="998"/>
      <c r="CV36" s="999"/>
      <c r="CW36" s="997"/>
      <c r="CX36" s="998"/>
      <c r="CY36" s="998"/>
      <c r="CZ36" s="998"/>
      <c r="DA36" s="999"/>
      <c r="DB36" s="997"/>
      <c r="DC36" s="998"/>
      <c r="DD36" s="998"/>
      <c r="DE36" s="998"/>
      <c r="DF36" s="999"/>
      <c r="DG36" s="997"/>
      <c r="DH36" s="998"/>
      <c r="DI36" s="998"/>
      <c r="DJ36" s="998"/>
      <c r="DK36" s="999"/>
      <c r="DL36" s="997"/>
      <c r="DM36" s="998"/>
      <c r="DN36" s="998"/>
      <c r="DO36" s="998"/>
      <c r="DP36" s="999"/>
      <c r="DQ36" s="997"/>
      <c r="DR36" s="998"/>
      <c r="DS36" s="998"/>
      <c r="DT36" s="998"/>
      <c r="DU36" s="999"/>
      <c r="DV36" s="1000"/>
      <c r="DW36" s="1001"/>
      <c r="DX36" s="1001"/>
      <c r="DY36" s="1001"/>
      <c r="DZ36" s="1002"/>
      <c r="EA36" s="230"/>
    </row>
    <row r="37" spans="1:131" ht="26.25" customHeight="1" x14ac:dyDescent="0.15">
      <c r="A37" s="242">
        <v>10</v>
      </c>
      <c r="B37" s="1030"/>
      <c r="C37" s="1031"/>
      <c r="D37" s="1031"/>
      <c r="E37" s="1031"/>
      <c r="F37" s="1031"/>
      <c r="G37" s="1031"/>
      <c r="H37" s="1031"/>
      <c r="I37" s="1031"/>
      <c r="J37" s="1031"/>
      <c r="K37" s="1031"/>
      <c r="L37" s="1031"/>
      <c r="M37" s="1031"/>
      <c r="N37" s="1031"/>
      <c r="O37" s="1031"/>
      <c r="P37" s="1032"/>
      <c r="Q37" s="1038"/>
      <c r="R37" s="1039"/>
      <c r="S37" s="1039"/>
      <c r="T37" s="1039"/>
      <c r="U37" s="1039"/>
      <c r="V37" s="1039"/>
      <c r="W37" s="1039"/>
      <c r="X37" s="1039"/>
      <c r="Y37" s="1039"/>
      <c r="Z37" s="1039"/>
      <c r="AA37" s="1039"/>
      <c r="AB37" s="1039"/>
      <c r="AC37" s="1039"/>
      <c r="AD37" s="1039"/>
      <c r="AE37" s="1040"/>
      <c r="AF37" s="1035"/>
      <c r="AG37" s="1036"/>
      <c r="AH37" s="1036"/>
      <c r="AI37" s="1036"/>
      <c r="AJ37" s="1037"/>
      <c r="AK37" s="980"/>
      <c r="AL37" s="971"/>
      <c r="AM37" s="971"/>
      <c r="AN37" s="971"/>
      <c r="AO37" s="971"/>
      <c r="AP37" s="971"/>
      <c r="AQ37" s="971"/>
      <c r="AR37" s="971"/>
      <c r="AS37" s="971"/>
      <c r="AT37" s="971"/>
      <c r="AU37" s="971"/>
      <c r="AV37" s="971"/>
      <c r="AW37" s="971"/>
      <c r="AX37" s="971"/>
      <c r="AY37" s="971"/>
      <c r="AZ37" s="1041"/>
      <c r="BA37" s="1041"/>
      <c r="BB37" s="1041"/>
      <c r="BC37" s="1041"/>
      <c r="BD37" s="1041"/>
      <c r="BE37" s="972"/>
      <c r="BF37" s="972"/>
      <c r="BG37" s="972"/>
      <c r="BH37" s="972"/>
      <c r="BI37" s="973"/>
      <c r="BJ37" s="232"/>
      <c r="BK37" s="232"/>
      <c r="BL37" s="232"/>
      <c r="BM37" s="232"/>
      <c r="BN37" s="232"/>
      <c r="BO37" s="241"/>
      <c r="BP37" s="241"/>
      <c r="BQ37" s="238">
        <v>31</v>
      </c>
      <c r="BR37" s="239"/>
      <c r="BS37" s="1000"/>
      <c r="BT37" s="1001"/>
      <c r="BU37" s="1001"/>
      <c r="BV37" s="1001"/>
      <c r="BW37" s="1001"/>
      <c r="BX37" s="1001"/>
      <c r="BY37" s="1001"/>
      <c r="BZ37" s="1001"/>
      <c r="CA37" s="1001"/>
      <c r="CB37" s="1001"/>
      <c r="CC37" s="1001"/>
      <c r="CD37" s="1001"/>
      <c r="CE37" s="1001"/>
      <c r="CF37" s="1001"/>
      <c r="CG37" s="1016"/>
      <c r="CH37" s="997"/>
      <c r="CI37" s="998"/>
      <c r="CJ37" s="998"/>
      <c r="CK37" s="998"/>
      <c r="CL37" s="999"/>
      <c r="CM37" s="997"/>
      <c r="CN37" s="998"/>
      <c r="CO37" s="998"/>
      <c r="CP37" s="998"/>
      <c r="CQ37" s="999"/>
      <c r="CR37" s="997"/>
      <c r="CS37" s="998"/>
      <c r="CT37" s="998"/>
      <c r="CU37" s="998"/>
      <c r="CV37" s="999"/>
      <c r="CW37" s="997"/>
      <c r="CX37" s="998"/>
      <c r="CY37" s="998"/>
      <c r="CZ37" s="998"/>
      <c r="DA37" s="999"/>
      <c r="DB37" s="997"/>
      <c r="DC37" s="998"/>
      <c r="DD37" s="998"/>
      <c r="DE37" s="998"/>
      <c r="DF37" s="999"/>
      <c r="DG37" s="997"/>
      <c r="DH37" s="998"/>
      <c r="DI37" s="998"/>
      <c r="DJ37" s="998"/>
      <c r="DK37" s="999"/>
      <c r="DL37" s="997"/>
      <c r="DM37" s="998"/>
      <c r="DN37" s="998"/>
      <c r="DO37" s="998"/>
      <c r="DP37" s="999"/>
      <c r="DQ37" s="997"/>
      <c r="DR37" s="998"/>
      <c r="DS37" s="998"/>
      <c r="DT37" s="998"/>
      <c r="DU37" s="999"/>
      <c r="DV37" s="1000"/>
      <c r="DW37" s="1001"/>
      <c r="DX37" s="1001"/>
      <c r="DY37" s="1001"/>
      <c r="DZ37" s="1002"/>
      <c r="EA37" s="230"/>
    </row>
    <row r="38" spans="1:131" ht="26.25" customHeight="1" x14ac:dyDescent="0.15">
      <c r="A38" s="242">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80"/>
      <c r="AL38" s="971"/>
      <c r="AM38" s="971"/>
      <c r="AN38" s="971"/>
      <c r="AO38" s="971"/>
      <c r="AP38" s="971"/>
      <c r="AQ38" s="971"/>
      <c r="AR38" s="971"/>
      <c r="AS38" s="971"/>
      <c r="AT38" s="971"/>
      <c r="AU38" s="971"/>
      <c r="AV38" s="971"/>
      <c r="AW38" s="971"/>
      <c r="AX38" s="971"/>
      <c r="AY38" s="971"/>
      <c r="AZ38" s="1041"/>
      <c r="BA38" s="1041"/>
      <c r="BB38" s="1041"/>
      <c r="BC38" s="1041"/>
      <c r="BD38" s="1041"/>
      <c r="BE38" s="972"/>
      <c r="BF38" s="972"/>
      <c r="BG38" s="972"/>
      <c r="BH38" s="972"/>
      <c r="BI38" s="973"/>
      <c r="BJ38" s="232"/>
      <c r="BK38" s="232"/>
      <c r="BL38" s="232"/>
      <c r="BM38" s="232"/>
      <c r="BN38" s="232"/>
      <c r="BO38" s="241"/>
      <c r="BP38" s="241"/>
      <c r="BQ38" s="238">
        <v>32</v>
      </c>
      <c r="BR38" s="239"/>
      <c r="BS38" s="1000"/>
      <c r="BT38" s="1001"/>
      <c r="BU38" s="1001"/>
      <c r="BV38" s="1001"/>
      <c r="BW38" s="1001"/>
      <c r="BX38" s="1001"/>
      <c r="BY38" s="1001"/>
      <c r="BZ38" s="1001"/>
      <c r="CA38" s="1001"/>
      <c r="CB38" s="1001"/>
      <c r="CC38" s="1001"/>
      <c r="CD38" s="1001"/>
      <c r="CE38" s="1001"/>
      <c r="CF38" s="1001"/>
      <c r="CG38" s="1016"/>
      <c r="CH38" s="997"/>
      <c r="CI38" s="998"/>
      <c r="CJ38" s="998"/>
      <c r="CK38" s="998"/>
      <c r="CL38" s="999"/>
      <c r="CM38" s="997"/>
      <c r="CN38" s="998"/>
      <c r="CO38" s="998"/>
      <c r="CP38" s="998"/>
      <c r="CQ38" s="999"/>
      <c r="CR38" s="997"/>
      <c r="CS38" s="998"/>
      <c r="CT38" s="998"/>
      <c r="CU38" s="998"/>
      <c r="CV38" s="999"/>
      <c r="CW38" s="997"/>
      <c r="CX38" s="998"/>
      <c r="CY38" s="998"/>
      <c r="CZ38" s="998"/>
      <c r="DA38" s="999"/>
      <c r="DB38" s="997"/>
      <c r="DC38" s="998"/>
      <c r="DD38" s="998"/>
      <c r="DE38" s="998"/>
      <c r="DF38" s="999"/>
      <c r="DG38" s="997"/>
      <c r="DH38" s="998"/>
      <c r="DI38" s="998"/>
      <c r="DJ38" s="998"/>
      <c r="DK38" s="999"/>
      <c r="DL38" s="997"/>
      <c r="DM38" s="998"/>
      <c r="DN38" s="998"/>
      <c r="DO38" s="998"/>
      <c r="DP38" s="999"/>
      <c r="DQ38" s="997"/>
      <c r="DR38" s="998"/>
      <c r="DS38" s="998"/>
      <c r="DT38" s="998"/>
      <c r="DU38" s="999"/>
      <c r="DV38" s="1000"/>
      <c r="DW38" s="1001"/>
      <c r="DX38" s="1001"/>
      <c r="DY38" s="1001"/>
      <c r="DZ38" s="1002"/>
      <c r="EA38" s="230"/>
    </row>
    <row r="39" spans="1:131" ht="26.25" customHeight="1" x14ac:dyDescent="0.15">
      <c r="A39" s="242">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32"/>
      <c r="BK39" s="232"/>
      <c r="BL39" s="232"/>
      <c r="BM39" s="232"/>
      <c r="BN39" s="232"/>
      <c r="BO39" s="241"/>
      <c r="BP39" s="241"/>
      <c r="BQ39" s="238">
        <v>33</v>
      </c>
      <c r="BR39" s="239"/>
      <c r="BS39" s="1000"/>
      <c r="BT39" s="1001"/>
      <c r="BU39" s="1001"/>
      <c r="BV39" s="1001"/>
      <c r="BW39" s="1001"/>
      <c r="BX39" s="1001"/>
      <c r="BY39" s="1001"/>
      <c r="BZ39" s="1001"/>
      <c r="CA39" s="1001"/>
      <c r="CB39" s="1001"/>
      <c r="CC39" s="1001"/>
      <c r="CD39" s="1001"/>
      <c r="CE39" s="1001"/>
      <c r="CF39" s="1001"/>
      <c r="CG39" s="1016"/>
      <c r="CH39" s="997"/>
      <c r="CI39" s="998"/>
      <c r="CJ39" s="998"/>
      <c r="CK39" s="998"/>
      <c r="CL39" s="999"/>
      <c r="CM39" s="997"/>
      <c r="CN39" s="998"/>
      <c r="CO39" s="998"/>
      <c r="CP39" s="998"/>
      <c r="CQ39" s="999"/>
      <c r="CR39" s="997"/>
      <c r="CS39" s="998"/>
      <c r="CT39" s="998"/>
      <c r="CU39" s="998"/>
      <c r="CV39" s="999"/>
      <c r="CW39" s="997"/>
      <c r="CX39" s="998"/>
      <c r="CY39" s="998"/>
      <c r="CZ39" s="998"/>
      <c r="DA39" s="999"/>
      <c r="DB39" s="997"/>
      <c r="DC39" s="998"/>
      <c r="DD39" s="998"/>
      <c r="DE39" s="998"/>
      <c r="DF39" s="999"/>
      <c r="DG39" s="997"/>
      <c r="DH39" s="998"/>
      <c r="DI39" s="998"/>
      <c r="DJ39" s="998"/>
      <c r="DK39" s="999"/>
      <c r="DL39" s="997"/>
      <c r="DM39" s="998"/>
      <c r="DN39" s="998"/>
      <c r="DO39" s="998"/>
      <c r="DP39" s="999"/>
      <c r="DQ39" s="997"/>
      <c r="DR39" s="998"/>
      <c r="DS39" s="998"/>
      <c r="DT39" s="998"/>
      <c r="DU39" s="999"/>
      <c r="DV39" s="1000"/>
      <c r="DW39" s="1001"/>
      <c r="DX39" s="1001"/>
      <c r="DY39" s="1001"/>
      <c r="DZ39" s="1002"/>
      <c r="EA39" s="230"/>
    </row>
    <row r="40" spans="1:131" ht="26.25" customHeight="1" x14ac:dyDescent="0.15">
      <c r="A40" s="238">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32"/>
      <c r="BK40" s="232"/>
      <c r="BL40" s="232"/>
      <c r="BM40" s="232"/>
      <c r="BN40" s="232"/>
      <c r="BO40" s="241"/>
      <c r="BP40" s="241"/>
      <c r="BQ40" s="238">
        <v>34</v>
      </c>
      <c r="BR40" s="239"/>
      <c r="BS40" s="1000"/>
      <c r="BT40" s="1001"/>
      <c r="BU40" s="1001"/>
      <c r="BV40" s="1001"/>
      <c r="BW40" s="1001"/>
      <c r="BX40" s="1001"/>
      <c r="BY40" s="1001"/>
      <c r="BZ40" s="1001"/>
      <c r="CA40" s="1001"/>
      <c r="CB40" s="1001"/>
      <c r="CC40" s="1001"/>
      <c r="CD40" s="1001"/>
      <c r="CE40" s="1001"/>
      <c r="CF40" s="1001"/>
      <c r="CG40" s="1016"/>
      <c r="CH40" s="997"/>
      <c r="CI40" s="998"/>
      <c r="CJ40" s="998"/>
      <c r="CK40" s="998"/>
      <c r="CL40" s="999"/>
      <c r="CM40" s="997"/>
      <c r="CN40" s="998"/>
      <c r="CO40" s="998"/>
      <c r="CP40" s="998"/>
      <c r="CQ40" s="999"/>
      <c r="CR40" s="997"/>
      <c r="CS40" s="998"/>
      <c r="CT40" s="998"/>
      <c r="CU40" s="998"/>
      <c r="CV40" s="999"/>
      <c r="CW40" s="997"/>
      <c r="CX40" s="998"/>
      <c r="CY40" s="998"/>
      <c r="CZ40" s="998"/>
      <c r="DA40" s="999"/>
      <c r="DB40" s="997"/>
      <c r="DC40" s="998"/>
      <c r="DD40" s="998"/>
      <c r="DE40" s="998"/>
      <c r="DF40" s="999"/>
      <c r="DG40" s="997"/>
      <c r="DH40" s="998"/>
      <c r="DI40" s="998"/>
      <c r="DJ40" s="998"/>
      <c r="DK40" s="999"/>
      <c r="DL40" s="997"/>
      <c r="DM40" s="998"/>
      <c r="DN40" s="998"/>
      <c r="DO40" s="998"/>
      <c r="DP40" s="999"/>
      <c r="DQ40" s="997"/>
      <c r="DR40" s="998"/>
      <c r="DS40" s="998"/>
      <c r="DT40" s="998"/>
      <c r="DU40" s="999"/>
      <c r="DV40" s="1000"/>
      <c r="DW40" s="1001"/>
      <c r="DX40" s="1001"/>
      <c r="DY40" s="1001"/>
      <c r="DZ40" s="1002"/>
      <c r="EA40" s="230"/>
    </row>
    <row r="41" spans="1:131" ht="26.25" customHeight="1" x14ac:dyDescent="0.15">
      <c r="A41" s="238">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32"/>
      <c r="BK41" s="232"/>
      <c r="BL41" s="232"/>
      <c r="BM41" s="232"/>
      <c r="BN41" s="232"/>
      <c r="BO41" s="241"/>
      <c r="BP41" s="241"/>
      <c r="BQ41" s="238">
        <v>35</v>
      </c>
      <c r="BR41" s="239"/>
      <c r="BS41" s="1000"/>
      <c r="BT41" s="1001"/>
      <c r="BU41" s="1001"/>
      <c r="BV41" s="1001"/>
      <c r="BW41" s="1001"/>
      <c r="BX41" s="1001"/>
      <c r="BY41" s="1001"/>
      <c r="BZ41" s="1001"/>
      <c r="CA41" s="1001"/>
      <c r="CB41" s="1001"/>
      <c r="CC41" s="1001"/>
      <c r="CD41" s="1001"/>
      <c r="CE41" s="1001"/>
      <c r="CF41" s="1001"/>
      <c r="CG41" s="1016"/>
      <c r="CH41" s="997"/>
      <c r="CI41" s="998"/>
      <c r="CJ41" s="998"/>
      <c r="CK41" s="998"/>
      <c r="CL41" s="999"/>
      <c r="CM41" s="997"/>
      <c r="CN41" s="998"/>
      <c r="CO41" s="998"/>
      <c r="CP41" s="998"/>
      <c r="CQ41" s="999"/>
      <c r="CR41" s="997"/>
      <c r="CS41" s="998"/>
      <c r="CT41" s="998"/>
      <c r="CU41" s="998"/>
      <c r="CV41" s="999"/>
      <c r="CW41" s="997"/>
      <c r="CX41" s="998"/>
      <c r="CY41" s="998"/>
      <c r="CZ41" s="998"/>
      <c r="DA41" s="999"/>
      <c r="DB41" s="997"/>
      <c r="DC41" s="998"/>
      <c r="DD41" s="998"/>
      <c r="DE41" s="998"/>
      <c r="DF41" s="999"/>
      <c r="DG41" s="997"/>
      <c r="DH41" s="998"/>
      <c r="DI41" s="998"/>
      <c r="DJ41" s="998"/>
      <c r="DK41" s="999"/>
      <c r="DL41" s="997"/>
      <c r="DM41" s="998"/>
      <c r="DN41" s="998"/>
      <c r="DO41" s="998"/>
      <c r="DP41" s="999"/>
      <c r="DQ41" s="997"/>
      <c r="DR41" s="998"/>
      <c r="DS41" s="998"/>
      <c r="DT41" s="998"/>
      <c r="DU41" s="999"/>
      <c r="DV41" s="1000"/>
      <c r="DW41" s="1001"/>
      <c r="DX41" s="1001"/>
      <c r="DY41" s="1001"/>
      <c r="DZ41" s="1002"/>
      <c r="EA41" s="230"/>
    </row>
    <row r="42" spans="1:131" ht="26.25" customHeight="1" x14ac:dyDescent="0.15">
      <c r="A42" s="238">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32"/>
      <c r="BK42" s="232"/>
      <c r="BL42" s="232"/>
      <c r="BM42" s="232"/>
      <c r="BN42" s="232"/>
      <c r="BO42" s="241"/>
      <c r="BP42" s="241"/>
      <c r="BQ42" s="238">
        <v>36</v>
      </c>
      <c r="BR42" s="239"/>
      <c r="BS42" s="1000"/>
      <c r="BT42" s="1001"/>
      <c r="BU42" s="1001"/>
      <c r="BV42" s="1001"/>
      <c r="BW42" s="1001"/>
      <c r="BX42" s="1001"/>
      <c r="BY42" s="1001"/>
      <c r="BZ42" s="1001"/>
      <c r="CA42" s="1001"/>
      <c r="CB42" s="1001"/>
      <c r="CC42" s="1001"/>
      <c r="CD42" s="1001"/>
      <c r="CE42" s="1001"/>
      <c r="CF42" s="1001"/>
      <c r="CG42" s="1016"/>
      <c r="CH42" s="997"/>
      <c r="CI42" s="998"/>
      <c r="CJ42" s="998"/>
      <c r="CK42" s="998"/>
      <c r="CL42" s="999"/>
      <c r="CM42" s="997"/>
      <c r="CN42" s="998"/>
      <c r="CO42" s="998"/>
      <c r="CP42" s="998"/>
      <c r="CQ42" s="999"/>
      <c r="CR42" s="997"/>
      <c r="CS42" s="998"/>
      <c r="CT42" s="998"/>
      <c r="CU42" s="998"/>
      <c r="CV42" s="999"/>
      <c r="CW42" s="997"/>
      <c r="CX42" s="998"/>
      <c r="CY42" s="998"/>
      <c r="CZ42" s="998"/>
      <c r="DA42" s="999"/>
      <c r="DB42" s="997"/>
      <c r="DC42" s="998"/>
      <c r="DD42" s="998"/>
      <c r="DE42" s="998"/>
      <c r="DF42" s="999"/>
      <c r="DG42" s="997"/>
      <c r="DH42" s="998"/>
      <c r="DI42" s="998"/>
      <c r="DJ42" s="998"/>
      <c r="DK42" s="999"/>
      <c r="DL42" s="997"/>
      <c r="DM42" s="998"/>
      <c r="DN42" s="998"/>
      <c r="DO42" s="998"/>
      <c r="DP42" s="999"/>
      <c r="DQ42" s="997"/>
      <c r="DR42" s="998"/>
      <c r="DS42" s="998"/>
      <c r="DT42" s="998"/>
      <c r="DU42" s="999"/>
      <c r="DV42" s="1000"/>
      <c r="DW42" s="1001"/>
      <c r="DX42" s="1001"/>
      <c r="DY42" s="1001"/>
      <c r="DZ42" s="1002"/>
      <c r="EA42" s="230"/>
    </row>
    <row r="43" spans="1:131" ht="26.25" customHeight="1" x14ac:dyDescent="0.15">
      <c r="A43" s="238">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32"/>
      <c r="BK43" s="232"/>
      <c r="BL43" s="232"/>
      <c r="BM43" s="232"/>
      <c r="BN43" s="232"/>
      <c r="BO43" s="241"/>
      <c r="BP43" s="241"/>
      <c r="BQ43" s="238">
        <v>37</v>
      </c>
      <c r="BR43" s="239"/>
      <c r="BS43" s="1000"/>
      <c r="BT43" s="1001"/>
      <c r="BU43" s="1001"/>
      <c r="BV43" s="1001"/>
      <c r="BW43" s="1001"/>
      <c r="BX43" s="1001"/>
      <c r="BY43" s="1001"/>
      <c r="BZ43" s="1001"/>
      <c r="CA43" s="1001"/>
      <c r="CB43" s="1001"/>
      <c r="CC43" s="1001"/>
      <c r="CD43" s="1001"/>
      <c r="CE43" s="1001"/>
      <c r="CF43" s="1001"/>
      <c r="CG43" s="1016"/>
      <c r="CH43" s="997"/>
      <c r="CI43" s="998"/>
      <c r="CJ43" s="998"/>
      <c r="CK43" s="998"/>
      <c r="CL43" s="999"/>
      <c r="CM43" s="997"/>
      <c r="CN43" s="998"/>
      <c r="CO43" s="998"/>
      <c r="CP43" s="998"/>
      <c r="CQ43" s="999"/>
      <c r="CR43" s="997"/>
      <c r="CS43" s="998"/>
      <c r="CT43" s="998"/>
      <c r="CU43" s="998"/>
      <c r="CV43" s="999"/>
      <c r="CW43" s="997"/>
      <c r="CX43" s="998"/>
      <c r="CY43" s="998"/>
      <c r="CZ43" s="998"/>
      <c r="DA43" s="999"/>
      <c r="DB43" s="997"/>
      <c r="DC43" s="998"/>
      <c r="DD43" s="998"/>
      <c r="DE43" s="998"/>
      <c r="DF43" s="999"/>
      <c r="DG43" s="997"/>
      <c r="DH43" s="998"/>
      <c r="DI43" s="998"/>
      <c r="DJ43" s="998"/>
      <c r="DK43" s="999"/>
      <c r="DL43" s="997"/>
      <c r="DM43" s="998"/>
      <c r="DN43" s="998"/>
      <c r="DO43" s="998"/>
      <c r="DP43" s="999"/>
      <c r="DQ43" s="997"/>
      <c r="DR43" s="998"/>
      <c r="DS43" s="998"/>
      <c r="DT43" s="998"/>
      <c r="DU43" s="999"/>
      <c r="DV43" s="1000"/>
      <c r="DW43" s="1001"/>
      <c r="DX43" s="1001"/>
      <c r="DY43" s="1001"/>
      <c r="DZ43" s="1002"/>
      <c r="EA43" s="230"/>
    </row>
    <row r="44" spans="1:131" ht="26.25" customHeight="1" x14ac:dyDescent="0.15">
      <c r="A44" s="238">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32"/>
      <c r="BK44" s="232"/>
      <c r="BL44" s="232"/>
      <c r="BM44" s="232"/>
      <c r="BN44" s="232"/>
      <c r="BO44" s="241"/>
      <c r="BP44" s="241"/>
      <c r="BQ44" s="238">
        <v>38</v>
      </c>
      <c r="BR44" s="239"/>
      <c r="BS44" s="1000"/>
      <c r="BT44" s="1001"/>
      <c r="BU44" s="1001"/>
      <c r="BV44" s="1001"/>
      <c r="BW44" s="1001"/>
      <c r="BX44" s="1001"/>
      <c r="BY44" s="1001"/>
      <c r="BZ44" s="1001"/>
      <c r="CA44" s="1001"/>
      <c r="CB44" s="1001"/>
      <c r="CC44" s="1001"/>
      <c r="CD44" s="1001"/>
      <c r="CE44" s="1001"/>
      <c r="CF44" s="1001"/>
      <c r="CG44" s="1016"/>
      <c r="CH44" s="997"/>
      <c r="CI44" s="998"/>
      <c r="CJ44" s="998"/>
      <c r="CK44" s="998"/>
      <c r="CL44" s="999"/>
      <c r="CM44" s="997"/>
      <c r="CN44" s="998"/>
      <c r="CO44" s="998"/>
      <c r="CP44" s="998"/>
      <c r="CQ44" s="999"/>
      <c r="CR44" s="997"/>
      <c r="CS44" s="998"/>
      <c r="CT44" s="998"/>
      <c r="CU44" s="998"/>
      <c r="CV44" s="999"/>
      <c r="CW44" s="997"/>
      <c r="CX44" s="998"/>
      <c r="CY44" s="998"/>
      <c r="CZ44" s="998"/>
      <c r="DA44" s="999"/>
      <c r="DB44" s="997"/>
      <c r="DC44" s="998"/>
      <c r="DD44" s="998"/>
      <c r="DE44" s="998"/>
      <c r="DF44" s="999"/>
      <c r="DG44" s="997"/>
      <c r="DH44" s="998"/>
      <c r="DI44" s="998"/>
      <c r="DJ44" s="998"/>
      <c r="DK44" s="999"/>
      <c r="DL44" s="997"/>
      <c r="DM44" s="998"/>
      <c r="DN44" s="998"/>
      <c r="DO44" s="998"/>
      <c r="DP44" s="999"/>
      <c r="DQ44" s="997"/>
      <c r="DR44" s="998"/>
      <c r="DS44" s="998"/>
      <c r="DT44" s="998"/>
      <c r="DU44" s="999"/>
      <c r="DV44" s="1000"/>
      <c r="DW44" s="1001"/>
      <c r="DX44" s="1001"/>
      <c r="DY44" s="1001"/>
      <c r="DZ44" s="1002"/>
      <c r="EA44" s="230"/>
    </row>
    <row r="45" spans="1:131" ht="26.25" customHeight="1" x14ac:dyDescent="0.15">
      <c r="A45" s="238">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32"/>
      <c r="BK45" s="232"/>
      <c r="BL45" s="232"/>
      <c r="BM45" s="232"/>
      <c r="BN45" s="232"/>
      <c r="BO45" s="241"/>
      <c r="BP45" s="241"/>
      <c r="BQ45" s="238">
        <v>39</v>
      </c>
      <c r="BR45" s="239"/>
      <c r="BS45" s="1000"/>
      <c r="BT45" s="1001"/>
      <c r="BU45" s="1001"/>
      <c r="BV45" s="1001"/>
      <c r="BW45" s="1001"/>
      <c r="BX45" s="1001"/>
      <c r="BY45" s="1001"/>
      <c r="BZ45" s="1001"/>
      <c r="CA45" s="1001"/>
      <c r="CB45" s="1001"/>
      <c r="CC45" s="1001"/>
      <c r="CD45" s="1001"/>
      <c r="CE45" s="1001"/>
      <c r="CF45" s="1001"/>
      <c r="CG45" s="1016"/>
      <c r="CH45" s="997"/>
      <c r="CI45" s="998"/>
      <c r="CJ45" s="998"/>
      <c r="CK45" s="998"/>
      <c r="CL45" s="999"/>
      <c r="CM45" s="997"/>
      <c r="CN45" s="998"/>
      <c r="CO45" s="998"/>
      <c r="CP45" s="998"/>
      <c r="CQ45" s="999"/>
      <c r="CR45" s="997"/>
      <c r="CS45" s="998"/>
      <c r="CT45" s="998"/>
      <c r="CU45" s="998"/>
      <c r="CV45" s="999"/>
      <c r="CW45" s="997"/>
      <c r="CX45" s="998"/>
      <c r="CY45" s="998"/>
      <c r="CZ45" s="998"/>
      <c r="DA45" s="999"/>
      <c r="DB45" s="997"/>
      <c r="DC45" s="998"/>
      <c r="DD45" s="998"/>
      <c r="DE45" s="998"/>
      <c r="DF45" s="999"/>
      <c r="DG45" s="997"/>
      <c r="DH45" s="998"/>
      <c r="DI45" s="998"/>
      <c r="DJ45" s="998"/>
      <c r="DK45" s="999"/>
      <c r="DL45" s="997"/>
      <c r="DM45" s="998"/>
      <c r="DN45" s="998"/>
      <c r="DO45" s="998"/>
      <c r="DP45" s="999"/>
      <c r="DQ45" s="997"/>
      <c r="DR45" s="998"/>
      <c r="DS45" s="998"/>
      <c r="DT45" s="998"/>
      <c r="DU45" s="999"/>
      <c r="DV45" s="1000"/>
      <c r="DW45" s="1001"/>
      <c r="DX45" s="1001"/>
      <c r="DY45" s="1001"/>
      <c r="DZ45" s="1002"/>
      <c r="EA45" s="230"/>
    </row>
    <row r="46" spans="1:131" ht="26.25" customHeight="1" x14ac:dyDescent="0.15">
      <c r="A46" s="238">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32"/>
      <c r="BK46" s="232"/>
      <c r="BL46" s="232"/>
      <c r="BM46" s="232"/>
      <c r="BN46" s="232"/>
      <c r="BO46" s="241"/>
      <c r="BP46" s="241"/>
      <c r="BQ46" s="238">
        <v>40</v>
      </c>
      <c r="BR46" s="239"/>
      <c r="BS46" s="1000"/>
      <c r="BT46" s="1001"/>
      <c r="BU46" s="1001"/>
      <c r="BV46" s="1001"/>
      <c r="BW46" s="1001"/>
      <c r="BX46" s="1001"/>
      <c r="BY46" s="1001"/>
      <c r="BZ46" s="1001"/>
      <c r="CA46" s="1001"/>
      <c r="CB46" s="1001"/>
      <c r="CC46" s="1001"/>
      <c r="CD46" s="1001"/>
      <c r="CE46" s="1001"/>
      <c r="CF46" s="1001"/>
      <c r="CG46" s="1016"/>
      <c r="CH46" s="997"/>
      <c r="CI46" s="998"/>
      <c r="CJ46" s="998"/>
      <c r="CK46" s="998"/>
      <c r="CL46" s="999"/>
      <c r="CM46" s="997"/>
      <c r="CN46" s="998"/>
      <c r="CO46" s="998"/>
      <c r="CP46" s="998"/>
      <c r="CQ46" s="999"/>
      <c r="CR46" s="997"/>
      <c r="CS46" s="998"/>
      <c r="CT46" s="998"/>
      <c r="CU46" s="998"/>
      <c r="CV46" s="999"/>
      <c r="CW46" s="997"/>
      <c r="CX46" s="998"/>
      <c r="CY46" s="998"/>
      <c r="CZ46" s="998"/>
      <c r="DA46" s="999"/>
      <c r="DB46" s="997"/>
      <c r="DC46" s="998"/>
      <c r="DD46" s="998"/>
      <c r="DE46" s="998"/>
      <c r="DF46" s="999"/>
      <c r="DG46" s="997"/>
      <c r="DH46" s="998"/>
      <c r="DI46" s="998"/>
      <c r="DJ46" s="998"/>
      <c r="DK46" s="999"/>
      <c r="DL46" s="997"/>
      <c r="DM46" s="998"/>
      <c r="DN46" s="998"/>
      <c r="DO46" s="998"/>
      <c r="DP46" s="999"/>
      <c r="DQ46" s="997"/>
      <c r="DR46" s="998"/>
      <c r="DS46" s="998"/>
      <c r="DT46" s="998"/>
      <c r="DU46" s="999"/>
      <c r="DV46" s="1000"/>
      <c r="DW46" s="1001"/>
      <c r="DX46" s="1001"/>
      <c r="DY46" s="1001"/>
      <c r="DZ46" s="1002"/>
      <c r="EA46" s="230"/>
    </row>
    <row r="47" spans="1:131" ht="26.25" customHeight="1" x14ac:dyDescent="0.15">
      <c r="A47" s="238">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32"/>
      <c r="BK47" s="232"/>
      <c r="BL47" s="232"/>
      <c r="BM47" s="232"/>
      <c r="BN47" s="232"/>
      <c r="BO47" s="241"/>
      <c r="BP47" s="241"/>
      <c r="BQ47" s="238">
        <v>41</v>
      </c>
      <c r="BR47" s="239"/>
      <c r="BS47" s="1000"/>
      <c r="BT47" s="1001"/>
      <c r="BU47" s="1001"/>
      <c r="BV47" s="1001"/>
      <c r="BW47" s="1001"/>
      <c r="BX47" s="1001"/>
      <c r="BY47" s="1001"/>
      <c r="BZ47" s="1001"/>
      <c r="CA47" s="1001"/>
      <c r="CB47" s="1001"/>
      <c r="CC47" s="1001"/>
      <c r="CD47" s="1001"/>
      <c r="CE47" s="1001"/>
      <c r="CF47" s="1001"/>
      <c r="CG47" s="1016"/>
      <c r="CH47" s="997"/>
      <c r="CI47" s="998"/>
      <c r="CJ47" s="998"/>
      <c r="CK47" s="998"/>
      <c r="CL47" s="999"/>
      <c r="CM47" s="997"/>
      <c r="CN47" s="998"/>
      <c r="CO47" s="998"/>
      <c r="CP47" s="998"/>
      <c r="CQ47" s="999"/>
      <c r="CR47" s="997"/>
      <c r="CS47" s="998"/>
      <c r="CT47" s="998"/>
      <c r="CU47" s="998"/>
      <c r="CV47" s="999"/>
      <c r="CW47" s="997"/>
      <c r="CX47" s="998"/>
      <c r="CY47" s="998"/>
      <c r="CZ47" s="998"/>
      <c r="DA47" s="999"/>
      <c r="DB47" s="997"/>
      <c r="DC47" s="998"/>
      <c r="DD47" s="998"/>
      <c r="DE47" s="998"/>
      <c r="DF47" s="999"/>
      <c r="DG47" s="997"/>
      <c r="DH47" s="998"/>
      <c r="DI47" s="998"/>
      <c r="DJ47" s="998"/>
      <c r="DK47" s="999"/>
      <c r="DL47" s="997"/>
      <c r="DM47" s="998"/>
      <c r="DN47" s="998"/>
      <c r="DO47" s="998"/>
      <c r="DP47" s="999"/>
      <c r="DQ47" s="997"/>
      <c r="DR47" s="998"/>
      <c r="DS47" s="998"/>
      <c r="DT47" s="998"/>
      <c r="DU47" s="999"/>
      <c r="DV47" s="1000"/>
      <c r="DW47" s="1001"/>
      <c r="DX47" s="1001"/>
      <c r="DY47" s="1001"/>
      <c r="DZ47" s="1002"/>
      <c r="EA47" s="230"/>
    </row>
    <row r="48" spans="1:131" ht="26.25" customHeight="1" x14ac:dyDescent="0.15">
      <c r="A48" s="238">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32"/>
      <c r="BK48" s="232"/>
      <c r="BL48" s="232"/>
      <c r="BM48" s="232"/>
      <c r="BN48" s="232"/>
      <c r="BO48" s="241"/>
      <c r="BP48" s="241"/>
      <c r="BQ48" s="238">
        <v>42</v>
      </c>
      <c r="BR48" s="239"/>
      <c r="BS48" s="1000"/>
      <c r="BT48" s="1001"/>
      <c r="BU48" s="1001"/>
      <c r="BV48" s="1001"/>
      <c r="BW48" s="1001"/>
      <c r="BX48" s="1001"/>
      <c r="BY48" s="1001"/>
      <c r="BZ48" s="1001"/>
      <c r="CA48" s="1001"/>
      <c r="CB48" s="1001"/>
      <c r="CC48" s="1001"/>
      <c r="CD48" s="1001"/>
      <c r="CE48" s="1001"/>
      <c r="CF48" s="1001"/>
      <c r="CG48" s="1016"/>
      <c r="CH48" s="997"/>
      <c r="CI48" s="998"/>
      <c r="CJ48" s="998"/>
      <c r="CK48" s="998"/>
      <c r="CL48" s="999"/>
      <c r="CM48" s="997"/>
      <c r="CN48" s="998"/>
      <c r="CO48" s="998"/>
      <c r="CP48" s="998"/>
      <c r="CQ48" s="999"/>
      <c r="CR48" s="997"/>
      <c r="CS48" s="998"/>
      <c r="CT48" s="998"/>
      <c r="CU48" s="998"/>
      <c r="CV48" s="999"/>
      <c r="CW48" s="997"/>
      <c r="CX48" s="998"/>
      <c r="CY48" s="998"/>
      <c r="CZ48" s="998"/>
      <c r="DA48" s="999"/>
      <c r="DB48" s="997"/>
      <c r="DC48" s="998"/>
      <c r="DD48" s="998"/>
      <c r="DE48" s="998"/>
      <c r="DF48" s="999"/>
      <c r="DG48" s="997"/>
      <c r="DH48" s="998"/>
      <c r="DI48" s="998"/>
      <c r="DJ48" s="998"/>
      <c r="DK48" s="999"/>
      <c r="DL48" s="997"/>
      <c r="DM48" s="998"/>
      <c r="DN48" s="998"/>
      <c r="DO48" s="998"/>
      <c r="DP48" s="999"/>
      <c r="DQ48" s="997"/>
      <c r="DR48" s="998"/>
      <c r="DS48" s="998"/>
      <c r="DT48" s="998"/>
      <c r="DU48" s="999"/>
      <c r="DV48" s="1000"/>
      <c r="DW48" s="1001"/>
      <c r="DX48" s="1001"/>
      <c r="DY48" s="1001"/>
      <c r="DZ48" s="1002"/>
      <c r="EA48" s="230"/>
    </row>
    <row r="49" spans="1:131" ht="26.25" customHeight="1" x14ac:dyDescent="0.15">
      <c r="A49" s="238">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32"/>
      <c r="BK49" s="232"/>
      <c r="BL49" s="232"/>
      <c r="BM49" s="232"/>
      <c r="BN49" s="232"/>
      <c r="BO49" s="241"/>
      <c r="BP49" s="241"/>
      <c r="BQ49" s="238">
        <v>43</v>
      </c>
      <c r="BR49" s="239"/>
      <c r="BS49" s="1000"/>
      <c r="BT49" s="1001"/>
      <c r="BU49" s="1001"/>
      <c r="BV49" s="1001"/>
      <c r="BW49" s="1001"/>
      <c r="BX49" s="1001"/>
      <c r="BY49" s="1001"/>
      <c r="BZ49" s="1001"/>
      <c r="CA49" s="1001"/>
      <c r="CB49" s="1001"/>
      <c r="CC49" s="1001"/>
      <c r="CD49" s="1001"/>
      <c r="CE49" s="1001"/>
      <c r="CF49" s="1001"/>
      <c r="CG49" s="1016"/>
      <c r="CH49" s="997"/>
      <c r="CI49" s="998"/>
      <c r="CJ49" s="998"/>
      <c r="CK49" s="998"/>
      <c r="CL49" s="999"/>
      <c r="CM49" s="997"/>
      <c r="CN49" s="998"/>
      <c r="CO49" s="998"/>
      <c r="CP49" s="998"/>
      <c r="CQ49" s="999"/>
      <c r="CR49" s="997"/>
      <c r="CS49" s="998"/>
      <c r="CT49" s="998"/>
      <c r="CU49" s="998"/>
      <c r="CV49" s="999"/>
      <c r="CW49" s="997"/>
      <c r="CX49" s="998"/>
      <c r="CY49" s="998"/>
      <c r="CZ49" s="998"/>
      <c r="DA49" s="999"/>
      <c r="DB49" s="997"/>
      <c r="DC49" s="998"/>
      <c r="DD49" s="998"/>
      <c r="DE49" s="998"/>
      <c r="DF49" s="999"/>
      <c r="DG49" s="997"/>
      <c r="DH49" s="998"/>
      <c r="DI49" s="998"/>
      <c r="DJ49" s="998"/>
      <c r="DK49" s="999"/>
      <c r="DL49" s="997"/>
      <c r="DM49" s="998"/>
      <c r="DN49" s="998"/>
      <c r="DO49" s="998"/>
      <c r="DP49" s="999"/>
      <c r="DQ49" s="997"/>
      <c r="DR49" s="998"/>
      <c r="DS49" s="998"/>
      <c r="DT49" s="998"/>
      <c r="DU49" s="999"/>
      <c r="DV49" s="1000"/>
      <c r="DW49" s="1001"/>
      <c r="DX49" s="1001"/>
      <c r="DY49" s="1001"/>
      <c r="DZ49" s="1002"/>
      <c r="EA49" s="230"/>
    </row>
    <row r="50" spans="1:131" ht="26.25" customHeight="1" x14ac:dyDescent="0.15">
      <c r="A50" s="238">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32"/>
      <c r="BK50" s="232"/>
      <c r="BL50" s="232"/>
      <c r="BM50" s="232"/>
      <c r="BN50" s="232"/>
      <c r="BO50" s="241"/>
      <c r="BP50" s="241"/>
      <c r="BQ50" s="238">
        <v>44</v>
      </c>
      <c r="BR50" s="239"/>
      <c r="BS50" s="1000"/>
      <c r="BT50" s="1001"/>
      <c r="BU50" s="1001"/>
      <c r="BV50" s="1001"/>
      <c r="BW50" s="1001"/>
      <c r="BX50" s="1001"/>
      <c r="BY50" s="1001"/>
      <c r="BZ50" s="1001"/>
      <c r="CA50" s="1001"/>
      <c r="CB50" s="1001"/>
      <c r="CC50" s="1001"/>
      <c r="CD50" s="1001"/>
      <c r="CE50" s="1001"/>
      <c r="CF50" s="1001"/>
      <c r="CG50" s="1016"/>
      <c r="CH50" s="997"/>
      <c r="CI50" s="998"/>
      <c r="CJ50" s="998"/>
      <c r="CK50" s="998"/>
      <c r="CL50" s="999"/>
      <c r="CM50" s="997"/>
      <c r="CN50" s="998"/>
      <c r="CO50" s="998"/>
      <c r="CP50" s="998"/>
      <c r="CQ50" s="999"/>
      <c r="CR50" s="997"/>
      <c r="CS50" s="998"/>
      <c r="CT50" s="998"/>
      <c r="CU50" s="998"/>
      <c r="CV50" s="999"/>
      <c r="CW50" s="997"/>
      <c r="CX50" s="998"/>
      <c r="CY50" s="998"/>
      <c r="CZ50" s="998"/>
      <c r="DA50" s="999"/>
      <c r="DB50" s="997"/>
      <c r="DC50" s="998"/>
      <c r="DD50" s="998"/>
      <c r="DE50" s="998"/>
      <c r="DF50" s="999"/>
      <c r="DG50" s="997"/>
      <c r="DH50" s="998"/>
      <c r="DI50" s="998"/>
      <c r="DJ50" s="998"/>
      <c r="DK50" s="999"/>
      <c r="DL50" s="997"/>
      <c r="DM50" s="998"/>
      <c r="DN50" s="998"/>
      <c r="DO50" s="998"/>
      <c r="DP50" s="999"/>
      <c r="DQ50" s="997"/>
      <c r="DR50" s="998"/>
      <c r="DS50" s="998"/>
      <c r="DT50" s="998"/>
      <c r="DU50" s="999"/>
      <c r="DV50" s="1000"/>
      <c r="DW50" s="1001"/>
      <c r="DX50" s="1001"/>
      <c r="DY50" s="1001"/>
      <c r="DZ50" s="1002"/>
      <c r="EA50" s="230"/>
    </row>
    <row r="51" spans="1:131" ht="26.25" customHeight="1" x14ac:dyDescent="0.15">
      <c r="A51" s="238">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32"/>
      <c r="BK51" s="232"/>
      <c r="BL51" s="232"/>
      <c r="BM51" s="232"/>
      <c r="BN51" s="232"/>
      <c r="BO51" s="241"/>
      <c r="BP51" s="241"/>
      <c r="BQ51" s="238">
        <v>45</v>
      </c>
      <c r="BR51" s="239"/>
      <c r="BS51" s="1000"/>
      <c r="BT51" s="1001"/>
      <c r="BU51" s="1001"/>
      <c r="BV51" s="1001"/>
      <c r="BW51" s="1001"/>
      <c r="BX51" s="1001"/>
      <c r="BY51" s="1001"/>
      <c r="BZ51" s="1001"/>
      <c r="CA51" s="1001"/>
      <c r="CB51" s="1001"/>
      <c r="CC51" s="1001"/>
      <c r="CD51" s="1001"/>
      <c r="CE51" s="1001"/>
      <c r="CF51" s="1001"/>
      <c r="CG51" s="1016"/>
      <c r="CH51" s="997"/>
      <c r="CI51" s="998"/>
      <c r="CJ51" s="998"/>
      <c r="CK51" s="998"/>
      <c r="CL51" s="999"/>
      <c r="CM51" s="997"/>
      <c r="CN51" s="998"/>
      <c r="CO51" s="998"/>
      <c r="CP51" s="998"/>
      <c r="CQ51" s="999"/>
      <c r="CR51" s="997"/>
      <c r="CS51" s="998"/>
      <c r="CT51" s="998"/>
      <c r="CU51" s="998"/>
      <c r="CV51" s="999"/>
      <c r="CW51" s="997"/>
      <c r="CX51" s="998"/>
      <c r="CY51" s="998"/>
      <c r="CZ51" s="998"/>
      <c r="DA51" s="999"/>
      <c r="DB51" s="997"/>
      <c r="DC51" s="998"/>
      <c r="DD51" s="998"/>
      <c r="DE51" s="998"/>
      <c r="DF51" s="999"/>
      <c r="DG51" s="997"/>
      <c r="DH51" s="998"/>
      <c r="DI51" s="998"/>
      <c r="DJ51" s="998"/>
      <c r="DK51" s="999"/>
      <c r="DL51" s="997"/>
      <c r="DM51" s="998"/>
      <c r="DN51" s="998"/>
      <c r="DO51" s="998"/>
      <c r="DP51" s="999"/>
      <c r="DQ51" s="997"/>
      <c r="DR51" s="998"/>
      <c r="DS51" s="998"/>
      <c r="DT51" s="998"/>
      <c r="DU51" s="999"/>
      <c r="DV51" s="1000"/>
      <c r="DW51" s="1001"/>
      <c r="DX51" s="1001"/>
      <c r="DY51" s="1001"/>
      <c r="DZ51" s="1002"/>
      <c r="EA51" s="230"/>
    </row>
    <row r="52" spans="1:131" ht="26.25" customHeight="1" x14ac:dyDescent="0.15">
      <c r="A52" s="238">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32"/>
      <c r="BK52" s="232"/>
      <c r="BL52" s="232"/>
      <c r="BM52" s="232"/>
      <c r="BN52" s="232"/>
      <c r="BO52" s="241"/>
      <c r="BP52" s="241"/>
      <c r="BQ52" s="238">
        <v>46</v>
      </c>
      <c r="BR52" s="239"/>
      <c r="BS52" s="1000"/>
      <c r="BT52" s="1001"/>
      <c r="BU52" s="1001"/>
      <c r="BV52" s="1001"/>
      <c r="BW52" s="1001"/>
      <c r="BX52" s="1001"/>
      <c r="BY52" s="1001"/>
      <c r="BZ52" s="1001"/>
      <c r="CA52" s="1001"/>
      <c r="CB52" s="1001"/>
      <c r="CC52" s="1001"/>
      <c r="CD52" s="1001"/>
      <c r="CE52" s="1001"/>
      <c r="CF52" s="1001"/>
      <c r="CG52" s="1016"/>
      <c r="CH52" s="997"/>
      <c r="CI52" s="998"/>
      <c r="CJ52" s="998"/>
      <c r="CK52" s="998"/>
      <c r="CL52" s="999"/>
      <c r="CM52" s="997"/>
      <c r="CN52" s="998"/>
      <c r="CO52" s="998"/>
      <c r="CP52" s="998"/>
      <c r="CQ52" s="999"/>
      <c r="CR52" s="997"/>
      <c r="CS52" s="998"/>
      <c r="CT52" s="998"/>
      <c r="CU52" s="998"/>
      <c r="CV52" s="999"/>
      <c r="CW52" s="997"/>
      <c r="CX52" s="998"/>
      <c r="CY52" s="998"/>
      <c r="CZ52" s="998"/>
      <c r="DA52" s="999"/>
      <c r="DB52" s="997"/>
      <c r="DC52" s="998"/>
      <c r="DD52" s="998"/>
      <c r="DE52" s="998"/>
      <c r="DF52" s="999"/>
      <c r="DG52" s="997"/>
      <c r="DH52" s="998"/>
      <c r="DI52" s="998"/>
      <c r="DJ52" s="998"/>
      <c r="DK52" s="999"/>
      <c r="DL52" s="997"/>
      <c r="DM52" s="998"/>
      <c r="DN52" s="998"/>
      <c r="DO52" s="998"/>
      <c r="DP52" s="999"/>
      <c r="DQ52" s="997"/>
      <c r="DR52" s="998"/>
      <c r="DS52" s="998"/>
      <c r="DT52" s="998"/>
      <c r="DU52" s="999"/>
      <c r="DV52" s="1000"/>
      <c r="DW52" s="1001"/>
      <c r="DX52" s="1001"/>
      <c r="DY52" s="1001"/>
      <c r="DZ52" s="1002"/>
      <c r="EA52" s="230"/>
    </row>
    <row r="53" spans="1:131" ht="26.25" customHeight="1" x14ac:dyDescent="0.15">
      <c r="A53" s="238">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32"/>
      <c r="BK53" s="232"/>
      <c r="BL53" s="232"/>
      <c r="BM53" s="232"/>
      <c r="BN53" s="232"/>
      <c r="BO53" s="241"/>
      <c r="BP53" s="241"/>
      <c r="BQ53" s="238">
        <v>47</v>
      </c>
      <c r="BR53" s="239"/>
      <c r="BS53" s="1000"/>
      <c r="BT53" s="1001"/>
      <c r="BU53" s="1001"/>
      <c r="BV53" s="1001"/>
      <c r="BW53" s="1001"/>
      <c r="BX53" s="1001"/>
      <c r="BY53" s="1001"/>
      <c r="BZ53" s="1001"/>
      <c r="CA53" s="1001"/>
      <c r="CB53" s="1001"/>
      <c r="CC53" s="1001"/>
      <c r="CD53" s="1001"/>
      <c r="CE53" s="1001"/>
      <c r="CF53" s="1001"/>
      <c r="CG53" s="1016"/>
      <c r="CH53" s="997"/>
      <c r="CI53" s="998"/>
      <c r="CJ53" s="998"/>
      <c r="CK53" s="998"/>
      <c r="CL53" s="999"/>
      <c r="CM53" s="997"/>
      <c r="CN53" s="998"/>
      <c r="CO53" s="998"/>
      <c r="CP53" s="998"/>
      <c r="CQ53" s="999"/>
      <c r="CR53" s="997"/>
      <c r="CS53" s="998"/>
      <c r="CT53" s="998"/>
      <c r="CU53" s="998"/>
      <c r="CV53" s="999"/>
      <c r="CW53" s="997"/>
      <c r="CX53" s="998"/>
      <c r="CY53" s="998"/>
      <c r="CZ53" s="998"/>
      <c r="DA53" s="999"/>
      <c r="DB53" s="997"/>
      <c r="DC53" s="998"/>
      <c r="DD53" s="998"/>
      <c r="DE53" s="998"/>
      <c r="DF53" s="999"/>
      <c r="DG53" s="997"/>
      <c r="DH53" s="998"/>
      <c r="DI53" s="998"/>
      <c r="DJ53" s="998"/>
      <c r="DK53" s="999"/>
      <c r="DL53" s="997"/>
      <c r="DM53" s="998"/>
      <c r="DN53" s="998"/>
      <c r="DO53" s="998"/>
      <c r="DP53" s="999"/>
      <c r="DQ53" s="997"/>
      <c r="DR53" s="998"/>
      <c r="DS53" s="998"/>
      <c r="DT53" s="998"/>
      <c r="DU53" s="999"/>
      <c r="DV53" s="1000"/>
      <c r="DW53" s="1001"/>
      <c r="DX53" s="1001"/>
      <c r="DY53" s="1001"/>
      <c r="DZ53" s="1002"/>
      <c r="EA53" s="230"/>
    </row>
    <row r="54" spans="1:131" ht="26.25" customHeight="1" x14ac:dyDescent="0.15">
      <c r="A54" s="238">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32"/>
      <c r="BK54" s="232"/>
      <c r="BL54" s="232"/>
      <c r="BM54" s="232"/>
      <c r="BN54" s="232"/>
      <c r="BO54" s="241"/>
      <c r="BP54" s="241"/>
      <c r="BQ54" s="238">
        <v>48</v>
      </c>
      <c r="BR54" s="239"/>
      <c r="BS54" s="1000"/>
      <c r="BT54" s="1001"/>
      <c r="BU54" s="1001"/>
      <c r="BV54" s="1001"/>
      <c r="BW54" s="1001"/>
      <c r="BX54" s="1001"/>
      <c r="BY54" s="1001"/>
      <c r="BZ54" s="1001"/>
      <c r="CA54" s="1001"/>
      <c r="CB54" s="1001"/>
      <c r="CC54" s="1001"/>
      <c r="CD54" s="1001"/>
      <c r="CE54" s="1001"/>
      <c r="CF54" s="1001"/>
      <c r="CG54" s="1016"/>
      <c r="CH54" s="997"/>
      <c r="CI54" s="998"/>
      <c r="CJ54" s="998"/>
      <c r="CK54" s="998"/>
      <c r="CL54" s="999"/>
      <c r="CM54" s="997"/>
      <c r="CN54" s="998"/>
      <c r="CO54" s="998"/>
      <c r="CP54" s="998"/>
      <c r="CQ54" s="999"/>
      <c r="CR54" s="997"/>
      <c r="CS54" s="998"/>
      <c r="CT54" s="998"/>
      <c r="CU54" s="998"/>
      <c r="CV54" s="999"/>
      <c r="CW54" s="997"/>
      <c r="CX54" s="998"/>
      <c r="CY54" s="998"/>
      <c r="CZ54" s="998"/>
      <c r="DA54" s="999"/>
      <c r="DB54" s="997"/>
      <c r="DC54" s="998"/>
      <c r="DD54" s="998"/>
      <c r="DE54" s="998"/>
      <c r="DF54" s="999"/>
      <c r="DG54" s="997"/>
      <c r="DH54" s="998"/>
      <c r="DI54" s="998"/>
      <c r="DJ54" s="998"/>
      <c r="DK54" s="999"/>
      <c r="DL54" s="997"/>
      <c r="DM54" s="998"/>
      <c r="DN54" s="998"/>
      <c r="DO54" s="998"/>
      <c r="DP54" s="999"/>
      <c r="DQ54" s="997"/>
      <c r="DR54" s="998"/>
      <c r="DS54" s="998"/>
      <c r="DT54" s="998"/>
      <c r="DU54" s="999"/>
      <c r="DV54" s="1000"/>
      <c r="DW54" s="1001"/>
      <c r="DX54" s="1001"/>
      <c r="DY54" s="1001"/>
      <c r="DZ54" s="1002"/>
      <c r="EA54" s="230"/>
    </row>
    <row r="55" spans="1:131" ht="26.25" customHeight="1" x14ac:dyDescent="0.15">
      <c r="A55" s="238">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32"/>
      <c r="BK55" s="232"/>
      <c r="BL55" s="232"/>
      <c r="BM55" s="232"/>
      <c r="BN55" s="232"/>
      <c r="BO55" s="241"/>
      <c r="BP55" s="241"/>
      <c r="BQ55" s="238">
        <v>49</v>
      </c>
      <c r="BR55" s="239"/>
      <c r="BS55" s="1000"/>
      <c r="BT55" s="1001"/>
      <c r="BU55" s="1001"/>
      <c r="BV55" s="1001"/>
      <c r="BW55" s="1001"/>
      <c r="BX55" s="1001"/>
      <c r="BY55" s="1001"/>
      <c r="BZ55" s="1001"/>
      <c r="CA55" s="1001"/>
      <c r="CB55" s="1001"/>
      <c r="CC55" s="1001"/>
      <c r="CD55" s="1001"/>
      <c r="CE55" s="1001"/>
      <c r="CF55" s="1001"/>
      <c r="CG55" s="1016"/>
      <c r="CH55" s="997"/>
      <c r="CI55" s="998"/>
      <c r="CJ55" s="998"/>
      <c r="CK55" s="998"/>
      <c r="CL55" s="999"/>
      <c r="CM55" s="997"/>
      <c r="CN55" s="998"/>
      <c r="CO55" s="998"/>
      <c r="CP55" s="998"/>
      <c r="CQ55" s="999"/>
      <c r="CR55" s="997"/>
      <c r="CS55" s="998"/>
      <c r="CT55" s="998"/>
      <c r="CU55" s="998"/>
      <c r="CV55" s="999"/>
      <c r="CW55" s="997"/>
      <c r="CX55" s="998"/>
      <c r="CY55" s="998"/>
      <c r="CZ55" s="998"/>
      <c r="DA55" s="999"/>
      <c r="DB55" s="997"/>
      <c r="DC55" s="998"/>
      <c r="DD55" s="998"/>
      <c r="DE55" s="998"/>
      <c r="DF55" s="999"/>
      <c r="DG55" s="997"/>
      <c r="DH55" s="998"/>
      <c r="DI55" s="998"/>
      <c r="DJ55" s="998"/>
      <c r="DK55" s="999"/>
      <c r="DL55" s="997"/>
      <c r="DM55" s="998"/>
      <c r="DN55" s="998"/>
      <c r="DO55" s="998"/>
      <c r="DP55" s="999"/>
      <c r="DQ55" s="997"/>
      <c r="DR55" s="998"/>
      <c r="DS55" s="998"/>
      <c r="DT55" s="998"/>
      <c r="DU55" s="999"/>
      <c r="DV55" s="1000"/>
      <c r="DW55" s="1001"/>
      <c r="DX55" s="1001"/>
      <c r="DY55" s="1001"/>
      <c r="DZ55" s="1002"/>
      <c r="EA55" s="230"/>
    </row>
    <row r="56" spans="1:131" ht="26.25" customHeight="1" x14ac:dyDescent="0.15">
      <c r="A56" s="238">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32"/>
      <c r="BK56" s="232"/>
      <c r="BL56" s="232"/>
      <c r="BM56" s="232"/>
      <c r="BN56" s="232"/>
      <c r="BO56" s="241"/>
      <c r="BP56" s="241"/>
      <c r="BQ56" s="238">
        <v>50</v>
      </c>
      <c r="BR56" s="239"/>
      <c r="BS56" s="1000"/>
      <c r="BT56" s="1001"/>
      <c r="BU56" s="1001"/>
      <c r="BV56" s="1001"/>
      <c r="BW56" s="1001"/>
      <c r="BX56" s="1001"/>
      <c r="BY56" s="1001"/>
      <c r="BZ56" s="1001"/>
      <c r="CA56" s="1001"/>
      <c r="CB56" s="1001"/>
      <c r="CC56" s="1001"/>
      <c r="CD56" s="1001"/>
      <c r="CE56" s="1001"/>
      <c r="CF56" s="1001"/>
      <c r="CG56" s="1016"/>
      <c r="CH56" s="997"/>
      <c r="CI56" s="998"/>
      <c r="CJ56" s="998"/>
      <c r="CK56" s="998"/>
      <c r="CL56" s="999"/>
      <c r="CM56" s="997"/>
      <c r="CN56" s="998"/>
      <c r="CO56" s="998"/>
      <c r="CP56" s="998"/>
      <c r="CQ56" s="999"/>
      <c r="CR56" s="997"/>
      <c r="CS56" s="998"/>
      <c r="CT56" s="998"/>
      <c r="CU56" s="998"/>
      <c r="CV56" s="999"/>
      <c r="CW56" s="997"/>
      <c r="CX56" s="998"/>
      <c r="CY56" s="998"/>
      <c r="CZ56" s="998"/>
      <c r="DA56" s="999"/>
      <c r="DB56" s="997"/>
      <c r="DC56" s="998"/>
      <c r="DD56" s="998"/>
      <c r="DE56" s="998"/>
      <c r="DF56" s="999"/>
      <c r="DG56" s="997"/>
      <c r="DH56" s="998"/>
      <c r="DI56" s="998"/>
      <c r="DJ56" s="998"/>
      <c r="DK56" s="999"/>
      <c r="DL56" s="997"/>
      <c r="DM56" s="998"/>
      <c r="DN56" s="998"/>
      <c r="DO56" s="998"/>
      <c r="DP56" s="999"/>
      <c r="DQ56" s="997"/>
      <c r="DR56" s="998"/>
      <c r="DS56" s="998"/>
      <c r="DT56" s="998"/>
      <c r="DU56" s="999"/>
      <c r="DV56" s="1000"/>
      <c r="DW56" s="1001"/>
      <c r="DX56" s="1001"/>
      <c r="DY56" s="1001"/>
      <c r="DZ56" s="1002"/>
      <c r="EA56" s="230"/>
    </row>
    <row r="57" spans="1:131" ht="26.25" customHeight="1" x14ac:dyDescent="0.15">
      <c r="A57" s="238">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32"/>
      <c r="BK57" s="232"/>
      <c r="BL57" s="232"/>
      <c r="BM57" s="232"/>
      <c r="BN57" s="232"/>
      <c r="BO57" s="241"/>
      <c r="BP57" s="241"/>
      <c r="BQ57" s="238">
        <v>51</v>
      </c>
      <c r="BR57" s="239"/>
      <c r="BS57" s="1000"/>
      <c r="BT57" s="1001"/>
      <c r="BU57" s="1001"/>
      <c r="BV57" s="1001"/>
      <c r="BW57" s="1001"/>
      <c r="BX57" s="1001"/>
      <c r="BY57" s="1001"/>
      <c r="BZ57" s="1001"/>
      <c r="CA57" s="1001"/>
      <c r="CB57" s="1001"/>
      <c r="CC57" s="1001"/>
      <c r="CD57" s="1001"/>
      <c r="CE57" s="1001"/>
      <c r="CF57" s="1001"/>
      <c r="CG57" s="1016"/>
      <c r="CH57" s="997"/>
      <c r="CI57" s="998"/>
      <c r="CJ57" s="998"/>
      <c r="CK57" s="998"/>
      <c r="CL57" s="999"/>
      <c r="CM57" s="997"/>
      <c r="CN57" s="998"/>
      <c r="CO57" s="998"/>
      <c r="CP57" s="998"/>
      <c r="CQ57" s="999"/>
      <c r="CR57" s="997"/>
      <c r="CS57" s="998"/>
      <c r="CT57" s="998"/>
      <c r="CU57" s="998"/>
      <c r="CV57" s="999"/>
      <c r="CW57" s="997"/>
      <c r="CX57" s="998"/>
      <c r="CY57" s="998"/>
      <c r="CZ57" s="998"/>
      <c r="DA57" s="999"/>
      <c r="DB57" s="997"/>
      <c r="DC57" s="998"/>
      <c r="DD57" s="998"/>
      <c r="DE57" s="998"/>
      <c r="DF57" s="999"/>
      <c r="DG57" s="997"/>
      <c r="DH57" s="998"/>
      <c r="DI57" s="998"/>
      <c r="DJ57" s="998"/>
      <c r="DK57" s="999"/>
      <c r="DL57" s="997"/>
      <c r="DM57" s="998"/>
      <c r="DN57" s="998"/>
      <c r="DO57" s="998"/>
      <c r="DP57" s="999"/>
      <c r="DQ57" s="997"/>
      <c r="DR57" s="998"/>
      <c r="DS57" s="998"/>
      <c r="DT57" s="998"/>
      <c r="DU57" s="999"/>
      <c r="DV57" s="1000"/>
      <c r="DW57" s="1001"/>
      <c r="DX57" s="1001"/>
      <c r="DY57" s="1001"/>
      <c r="DZ57" s="1002"/>
      <c r="EA57" s="230"/>
    </row>
    <row r="58" spans="1:131" ht="26.25" customHeight="1" x14ac:dyDescent="0.15">
      <c r="A58" s="238">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32"/>
      <c r="BK58" s="232"/>
      <c r="BL58" s="232"/>
      <c r="BM58" s="232"/>
      <c r="BN58" s="232"/>
      <c r="BO58" s="241"/>
      <c r="BP58" s="241"/>
      <c r="BQ58" s="238">
        <v>52</v>
      </c>
      <c r="BR58" s="239"/>
      <c r="BS58" s="1000"/>
      <c r="BT58" s="1001"/>
      <c r="BU58" s="1001"/>
      <c r="BV58" s="1001"/>
      <c r="BW58" s="1001"/>
      <c r="BX58" s="1001"/>
      <c r="BY58" s="1001"/>
      <c r="BZ58" s="1001"/>
      <c r="CA58" s="1001"/>
      <c r="CB58" s="1001"/>
      <c r="CC58" s="1001"/>
      <c r="CD58" s="1001"/>
      <c r="CE58" s="1001"/>
      <c r="CF58" s="1001"/>
      <c r="CG58" s="1016"/>
      <c r="CH58" s="997"/>
      <c r="CI58" s="998"/>
      <c r="CJ58" s="998"/>
      <c r="CK58" s="998"/>
      <c r="CL58" s="999"/>
      <c r="CM58" s="997"/>
      <c r="CN58" s="998"/>
      <c r="CO58" s="998"/>
      <c r="CP58" s="998"/>
      <c r="CQ58" s="999"/>
      <c r="CR58" s="997"/>
      <c r="CS58" s="998"/>
      <c r="CT58" s="998"/>
      <c r="CU58" s="998"/>
      <c r="CV58" s="999"/>
      <c r="CW58" s="997"/>
      <c r="CX58" s="998"/>
      <c r="CY58" s="998"/>
      <c r="CZ58" s="998"/>
      <c r="DA58" s="999"/>
      <c r="DB58" s="997"/>
      <c r="DC58" s="998"/>
      <c r="DD58" s="998"/>
      <c r="DE58" s="998"/>
      <c r="DF58" s="999"/>
      <c r="DG58" s="997"/>
      <c r="DH58" s="998"/>
      <c r="DI58" s="998"/>
      <c r="DJ58" s="998"/>
      <c r="DK58" s="999"/>
      <c r="DL58" s="997"/>
      <c r="DM58" s="998"/>
      <c r="DN58" s="998"/>
      <c r="DO58" s="998"/>
      <c r="DP58" s="999"/>
      <c r="DQ58" s="997"/>
      <c r="DR58" s="998"/>
      <c r="DS58" s="998"/>
      <c r="DT58" s="998"/>
      <c r="DU58" s="999"/>
      <c r="DV58" s="1000"/>
      <c r="DW58" s="1001"/>
      <c r="DX58" s="1001"/>
      <c r="DY58" s="1001"/>
      <c r="DZ58" s="1002"/>
      <c r="EA58" s="230"/>
    </row>
    <row r="59" spans="1:131" ht="26.25" customHeight="1" x14ac:dyDescent="0.15">
      <c r="A59" s="238">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32"/>
      <c r="BK59" s="232"/>
      <c r="BL59" s="232"/>
      <c r="BM59" s="232"/>
      <c r="BN59" s="232"/>
      <c r="BO59" s="241"/>
      <c r="BP59" s="241"/>
      <c r="BQ59" s="238">
        <v>53</v>
      </c>
      <c r="BR59" s="239"/>
      <c r="BS59" s="1000"/>
      <c r="BT59" s="1001"/>
      <c r="BU59" s="1001"/>
      <c r="BV59" s="1001"/>
      <c r="BW59" s="1001"/>
      <c r="BX59" s="1001"/>
      <c r="BY59" s="1001"/>
      <c r="BZ59" s="1001"/>
      <c r="CA59" s="1001"/>
      <c r="CB59" s="1001"/>
      <c r="CC59" s="1001"/>
      <c r="CD59" s="1001"/>
      <c r="CE59" s="1001"/>
      <c r="CF59" s="1001"/>
      <c r="CG59" s="1016"/>
      <c r="CH59" s="997"/>
      <c r="CI59" s="998"/>
      <c r="CJ59" s="998"/>
      <c r="CK59" s="998"/>
      <c r="CL59" s="999"/>
      <c r="CM59" s="997"/>
      <c r="CN59" s="998"/>
      <c r="CO59" s="998"/>
      <c r="CP59" s="998"/>
      <c r="CQ59" s="999"/>
      <c r="CR59" s="997"/>
      <c r="CS59" s="998"/>
      <c r="CT59" s="998"/>
      <c r="CU59" s="998"/>
      <c r="CV59" s="999"/>
      <c r="CW59" s="997"/>
      <c r="CX59" s="998"/>
      <c r="CY59" s="998"/>
      <c r="CZ59" s="998"/>
      <c r="DA59" s="999"/>
      <c r="DB59" s="997"/>
      <c r="DC59" s="998"/>
      <c r="DD59" s="998"/>
      <c r="DE59" s="998"/>
      <c r="DF59" s="999"/>
      <c r="DG59" s="997"/>
      <c r="DH59" s="998"/>
      <c r="DI59" s="998"/>
      <c r="DJ59" s="998"/>
      <c r="DK59" s="999"/>
      <c r="DL59" s="997"/>
      <c r="DM59" s="998"/>
      <c r="DN59" s="998"/>
      <c r="DO59" s="998"/>
      <c r="DP59" s="999"/>
      <c r="DQ59" s="997"/>
      <c r="DR59" s="998"/>
      <c r="DS59" s="998"/>
      <c r="DT59" s="998"/>
      <c r="DU59" s="999"/>
      <c r="DV59" s="1000"/>
      <c r="DW59" s="1001"/>
      <c r="DX59" s="1001"/>
      <c r="DY59" s="1001"/>
      <c r="DZ59" s="1002"/>
      <c r="EA59" s="230"/>
    </row>
    <row r="60" spans="1:131" ht="26.25" customHeight="1" x14ac:dyDescent="0.15">
      <c r="A60" s="238">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32"/>
      <c r="BK60" s="232"/>
      <c r="BL60" s="232"/>
      <c r="BM60" s="232"/>
      <c r="BN60" s="232"/>
      <c r="BO60" s="241"/>
      <c r="BP60" s="241"/>
      <c r="BQ60" s="238">
        <v>54</v>
      </c>
      <c r="BR60" s="239"/>
      <c r="BS60" s="1000"/>
      <c r="BT60" s="1001"/>
      <c r="BU60" s="1001"/>
      <c r="BV60" s="1001"/>
      <c r="BW60" s="1001"/>
      <c r="BX60" s="1001"/>
      <c r="BY60" s="1001"/>
      <c r="BZ60" s="1001"/>
      <c r="CA60" s="1001"/>
      <c r="CB60" s="1001"/>
      <c r="CC60" s="1001"/>
      <c r="CD60" s="1001"/>
      <c r="CE60" s="1001"/>
      <c r="CF60" s="1001"/>
      <c r="CG60" s="1016"/>
      <c r="CH60" s="997"/>
      <c r="CI60" s="998"/>
      <c r="CJ60" s="998"/>
      <c r="CK60" s="998"/>
      <c r="CL60" s="999"/>
      <c r="CM60" s="997"/>
      <c r="CN60" s="998"/>
      <c r="CO60" s="998"/>
      <c r="CP60" s="998"/>
      <c r="CQ60" s="999"/>
      <c r="CR60" s="997"/>
      <c r="CS60" s="998"/>
      <c r="CT60" s="998"/>
      <c r="CU60" s="998"/>
      <c r="CV60" s="999"/>
      <c r="CW60" s="997"/>
      <c r="CX60" s="998"/>
      <c r="CY60" s="998"/>
      <c r="CZ60" s="998"/>
      <c r="DA60" s="999"/>
      <c r="DB60" s="997"/>
      <c r="DC60" s="998"/>
      <c r="DD60" s="998"/>
      <c r="DE60" s="998"/>
      <c r="DF60" s="999"/>
      <c r="DG60" s="997"/>
      <c r="DH60" s="998"/>
      <c r="DI60" s="998"/>
      <c r="DJ60" s="998"/>
      <c r="DK60" s="999"/>
      <c r="DL60" s="997"/>
      <c r="DM60" s="998"/>
      <c r="DN60" s="998"/>
      <c r="DO60" s="998"/>
      <c r="DP60" s="999"/>
      <c r="DQ60" s="997"/>
      <c r="DR60" s="998"/>
      <c r="DS60" s="998"/>
      <c r="DT60" s="998"/>
      <c r="DU60" s="999"/>
      <c r="DV60" s="1000"/>
      <c r="DW60" s="1001"/>
      <c r="DX60" s="1001"/>
      <c r="DY60" s="1001"/>
      <c r="DZ60" s="1002"/>
      <c r="EA60" s="230"/>
    </row>
    <row r="61" spans="1:131" ht="26.25" customHeight="1" thickBot="1" x14ac:dyDescent="0.2">
      <c r="A61" s="238">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32"/>
      <c r="BK61" s="232"/>
      <c r="BL61" s="232"/>
      <c r="BM61" s="232"/>
      <c r="BN61" s="232"/>
      <c r="BO61" s="241"/>
      <c r="BP61" s="241"/>
      <c r="BQ61" s="238">
        <v>55</v>
      </c>
      <c r="BR61" s="239"/>
      <c r="BS61" s="1000"/>
      <c r="BT61" s="1001"/>
      <c r="BU61" s="1001"/>
      <c r="BV61" s="1001"/>
      <c r="BW61" s="1001"/>
      <c r="BX61" s="1001"/>
      <c r="BY61" s="1001"/>
      <c r="BZ61" s="1001"/>
      <c r="CA61" s="1001"/>
      <c r="CB61" s="1001"/>
      <c r="CC61" s="1001"/>
      <c r="CD61" s="1001"/>
      <c r="CE61" s="1001"/>
      <c r="CF61" s="1001"/>
      <c r="CG61" s="1016"/>
      <c r="CH61" s="997"/>
      <c r="CI61" s="998"/>
      <c r="CJ61" s="998"/>
      <c r="CK61" s="998"/>
      <c r="CL61" s="999"/>
      <c r="CM61" s="997"/>
      <c r="CN61" s="998"/>
      <c r="CO61" s="998"/>
      <c r="CP61" s="998"/>
      <c r="CQ61" s="999"/>
      <c r="CR61" s="997"/>
      <c r="CS61" s="998"/>
      <c r="CT61" s="998"/>
      <c r="CU61" s="998"/>
      <c r="CV61" s="999"/>
      <c r="CW61" s="997"/>
      <c r="CX61" s="998"/>
      <c r="CY61" s="998"/>
      <c r="CZ61" s="998"/>
      <c r="DA61" s="999"/>
      <c r="DB61" s="997"/>
      <c r="DC61" s="998"/>
      <c r="DD61" s="998"/>
      <c r="DE61" s="998"/>
      <c r="DF61" s="999"/>
      <c r="DG61" s="997"/>
      <c r="DH61" s="998"/>
      <c r="DI61" s="998"/>
      <c r="DJ61" s="998"/>
      <c r="DK61" s="999"/>
      <c r="DL61" s="997"/>
      <c r="DM61" s="998"/>
      <c r="DN61" s="998"/>
      <c r="DO61" s="998"/>
      <c r="DP61" s="999"/>
      <c r="DQ61" s="997"/>
      <c r="DR61" s="998"/>
      <c r="DS61" s="998"/>
      <c r="DT61" s="998"/>
      <c r="DU61" s="999"/>
      <c r="DV61" s="1000"/>
      <c r="DW61" s="1001"/>
      <c r="DX61" s="1001"/>
      <c r="DY61" s="1001"/>
      <c r="DZ61" s="1002"/>
      <c r="EA61" s="230"/>
    </row>
    <row r="62" spans="1:131" ht="26.25" customHeight="1" x14ac:dyDescent="0.15">
      <c r="A62" s="238">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411</v>
      </c>
      <c r="BK62" s="1028"/>
      <c r="BL62" s="1028"/>
      <c r="BM62" s="1028"/>
      <c r="BN62" s="1029"/>
      <c r="BO62" s="241"/>
      <c r="BP62" s="241"/>
      <c r="BQ62" s="238">
        <v>56</v>
      </c>
      <c r="BR62" s="239"/>
      <c r="BS62" s="1000"/>
      <c r="BT62" s="1001"/>
      <c r="BU62" s="1001"/>
      <c r="BV62" s="1001"/>
      <c r="BW62" s="1001"/>
      <c r="BX62" s="1001"/>
      <c r="BY62" s="1001"/>
      <c r="BZ62" s="1001"/>
      <c r="CA62" s="1001"/>
      <c r="CB62" s="1001"/>
      <c r="CC62" s="1001"/>
      <c r="CD62" s="1001"/>
      <c r="CE62" s="1001"/>
      <c r="CF62" s="1001"/>
      <c r="CG62" s="1016"/>
      <c r="CH62" s="997"/>
      <c r="CI62" s="998"/>
      <c r="CJ62" s="998"/>
      <c r="CK62" s="998"/>
      <c r="CL62" s="999"/>
      <c r="CM62" s="997"/>
      <c r="CN62" s="998"/>
      <c r="CO62" s="998"/>
      <c r="CP62" s="998"/>
      <c r="CQ62" s="999"/>
      <c r="CR62" s="997"/>
      <c r="CS62" s="998"/>
      <c r="CT62" s="998"/>
      <c r="CU62" s="998"/>
      <c r="CV62" s="999"/>
      <c r="CW62" s="997"/>
      <c r="CX62" s="998"/>
      <c r="CY62" s="998"/>
      <c r="CZ62" s="998"/>
      <c r="DA62" s="999"/>
      <c r="DB62" s="997"/>
      <c r="DC62" s="998"/>
      <c r="DD62" s="998"/>
      <c r="DE62" s="998"/>
      <c r="DF62" s="999"/>
      <c r="DG62" s="997"/>
      <c r="DH62" s="998"/>
      <c r="DI62" s="998"/>
      <c r="DJ62" s="998"/>
      <c r="DK62" s="999"/>
      <c r="DL62" s="997"/>
      <c r="DM62" s="998"/>
      <c r="DN62" s="998"/>
      <c r="DO62" s="998"/>
      <c r="DP62" s="999"/>
      <c r="DQ62" s="997"/>
      <c r="DR62" s="998"/>
      <c r="DS62" s="998"/>
      <c r="DT62" s="998"/>
      <c r="DU62" s="999"/>
      <c r="DV62" s="1000"/>
      <c r="DW62" s="1001"/>
      <c r="DX62" s="1001"/>
      <c r="DY62" s="1001"/>
      <c r="DZ62" s="1002"/>
      <c r="EA62" s="230"/>
    </row>
    <row r="63" spans="1:131" ht="26.25" customHeight="1" thickBot="1" x14ac:dyDescent="0.2">
      <c r="A63" s="240" t="s">
        <v>391</v>
      </c>
      <c r="B63" s="937" t="s">
        <v>412</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1576</v>
      </c>
      <c r="AG63" s="959"/>
      <c r="AH63" s="959"/>
      <c r="AI63" s="959"/>
      <c r="AJ63" s="1022"/>
      <c r="AK63" s="1023"/>
      <c r="AL63" s="963"/>
      <c r="AM63" s="963"/>
      <c r="AN63" s="963"/>
      <c r="AO63" s="963"/>
      <c r="AP63" s="959">
        <f>+AP28+AP31+AP32</f>
        <v>11940</v>
      </c>
      <c r="AQ63" s="959"/>
      <c r="AR63" s="959"/>
      <c r="AS63" s="959"/>
      <c r="AT63" s="959"/>
      <c r="AU63" s="959">
        <f>+AU28+AU31+AU32</f>
        <v>10189</v>
      </c>
      <c r="AV63" s="959"/>
      <c r="AW63" s="959"/>
      <c r="AX63" s="959"/>
      <c r="AY63" s="959"/>
      <c r="AZ63" s="1017"/>
      <c r="BA63" s="1017"/>
      <c r="BB63" s="1017"/>
      <c r="BC63" s="1017"/>
      <c r="BD63" s="1017"/>
      <c r="BE63" s="960"/>
      <c r="BF63" s="960"/>
      <c r="BG63" s="960"/>
      <c r="BH63" s="960"/>
      <c r="BI63" s="961"/>
      <c r="BJ63" s="1018" t="s">
        <v>413</v>
      </c>
      <c r="BK63" s="953"/>
      <c r="BL63" s="953"/>
      <c r="BM63" s="953"/>
      <c r="BN63" s="1019"/>
      <c r="BO63" s="241"/>
      <c r="BP63" s="241"/>
      <c r="BQ63" s="238">
        <v>57</v>
      </c>
      <c r="BR63" s="239"/>
      <c r="BS63" s="1000"/>
      <c r="BT63" s="1001"/>
      <c r="BU63" s="1001"/>
      <c r="BV63" s="1001"/>
      <c r="BW63" s="1001"/>
      <c r="BX63" s="1001"/>
      <c r="BY63" s="1001"/>
      <c r="BZ63" s="1001"/>
      <c r="CA63" s="1001"/>
      <c r="CB63" s="1001"/>
      <c r="CC63" s="1001"/>
      <c r="CD63" s="1001"/>
      <c r="CE63" s="1001"/>
      <c r="CF63" s="1001"/>
      <c r="CG63" s="1016"/>
      <c r="CH63" s="997"/>
      <c r="CI63" s="998"/>
      <c r="CJ63" s="998"/>
      <c r="CK63" s="998"/>
      <c r="CL63" s="999"/>
      <c r="CM63" s="997"/>
      <c r="CN63" s="998"/>
      <c r="CO63" s="998"/>
      <c r="CP63" s="998"/>
      <c r="CQ63" s="999"/>
      <c r="CR63" s="997"/>
      <c r="CS63" s="998"/>
      <c r="CT63" s="998"/>
      <c r="CU63" s="998"/>
      <c r="CV63" s="999"/>
      <c r="CW63" s="997"/>
      <c r="CX63" s="998"/>
      <c r="CY63" s="998"/>
      <c r="CZ63" s="998"/>
      <c r="DA63" s="999"/>
      <c r="DB63" s="997"/>
      <c r="DC63" s="998"/>
      <c r="DD63" s="998"/>
      <c r="DE63" s="998"/>
      <c r="DF63" s="999"/>
      <c r="DG63" s="997"/>
      <c r="DH63" s="998"/>
      <c r="DI63" s="998"/>
      <c r="DJ63" s="998"/>
      <c r="DK63" s="999"/>
      <c r="DL63" s="997"/>
      <c r="DM63" s="998"/>
      <c r="DN63" s="998"/>
      <c r="DO63" s="998"/>
      <c r="DP63" s="999"/>
      <c r="DQ63" s="997"/>
      <c r="DR63" s="998"/>
      <c r="DS63" s="998"/>
      <c r="DT63" s="998"/>
      <c r="DU63" s="999"/>
      <c r="DV63" s="1000"/>
      <c r="DW63" s="1001"/>
      <c r="DX63" s="1001"/>
      <c r="DY63" s="1001"/>
      <c r="DZ63" s="1002"/>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1000"/>
      <c r="BT64" s="1001"/>
      <c r="BU64" s="1001"/>
      <c r="BV64" s="1001"/>
      <c r="BW64" s="1001"/>
      <c r="BX64" s="1001"/>
      <c r="BY64" s="1001"/>
      <c r="BZ64" s="1001"/>
      <c r="CA64" s="1001"/>
      <c r="CB64" s="1001"/>
      <c r="CC64" s="1001"/>
      <c r="CD64" s="1001"/>
      <c r="CE64" s="1001"/>
      <c r="CF64" s="1001"/>
      <c r="CG64" s="1016"/>
      <c r="CH64" s="997"/>
      <c r="CI64" s="998"/>
      <c r="CJ64" s="998"/>
      <c r="CK64" s="998"/>
      <c r="CL64" s="999"/>
      <c r="CM64" s="997"/>
      <c r="CN64" s="998"/>
      <c r="CO64" s="998"/>
      <c r="CP64" s="998"/>
      <c r="CQ64" s="999"/>
      <c r="CR64" s="997"/>
      <c r="CS64" s="998"/>
      <c r="CT64" s="998"/>
      <c r="CU64" s="998"/>
      <c r="CV64" s="999"/>
      <c r="CW64" s="997"/>
      <c r="CX64" s="998"/>
      <c r="CY64" s="998"/>
      <c r="CZ64" s="998"/>
      <c r="DA64" s="999"/>
      <c r="DB64" s="997"/>
      <c r="DC64" s="998"/>
      <c r="DD64" s="998"/>
      <c r="DE64" s="998"/>
      <c r="DF64" s="999"/>
      <c r="DG64" s="997"/>
      <c r="DH64" s="998"/>
      <c r="DI64" s="998"/>
      <c r="DJ64" s="998"/>
      <c r="DK64" s="999"/>
      <c r="DL64" s="997"/>
      <c r="DM64" s="998"/>
      <c r="DN64" s="998"/>
      <c r="DO64" s="998"/>
      <c r="DP64" s="999"/>
      <c r="DQ64" s="997"/>
      <c r="DR64" s="998"/>
      <c r="DS64" s="998"/>
      <c r="DT64" s="998"/>
      <c r="DU64" s="999"/>
      <c r="DV64" s="1000"/>
      <c r="DW64" s="1001"/>
      <c r="DX64" s="1001"/>
      <c r="DY64" s="1001"/>
      <c r="DZ64" s="1002"/>
      <c r="EA64" s="230"/>
    </row>
    <row r="65" spans="1:131" ht="26.25" customHeight="1" thickBot="1" x14ac:dyDescent="0.2">
      <c r="A65" s="232" t="s">
        <v>414</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1000"/>
      <c r="BT65" s="1001"/>
      <c r="BU65" s="1001"/>
      <c r="BV65" s="1001"/>
      <c r="BW65" s="1001"/>
      <c r="BX65" s="1001"/>
      <c r="BY65" s="1001"/>
      <c r="BZ65" s="1001"/>
      <c r="CA65" s="1001"/>
      <c r="CB65" s="1001"/>
      <c r="CC65" s="1001"/>
      <c r="CD65" s="1001"/>
      <c r="CE65" s="1001"/>
      <c r="CF65" s="1001"/>
      <c r="CG65" s="1016"/>
      <c r="CH65" s="997"/>
      <c r="CI65" s="998"/>
      <c r="CJ65" s="998"/>
      <c r="CK65" s="998"/>
      <c r="CL65" s="999"/>
      <c r="CM65" s="997"/>
      <c r="CN65" s="998"/>
      <c r="CO65" s="998"/>
      <c r="CP65" s="998"/>
      <c r="CQ65" s="999"/>
      <c r="CR65" s="997"/>
      <c r="CS65" s="998"/>
      <c r="CT65" s="998"/>
      <c r="CU65" s="998"/>
      <c r="CV65" s="999"/>
      <c r="CW65" s="997"/>
      <c r="CX65" s="998"/>
      <c r="CY65" s="998"/>
      <c r="CZ65" s="998"/>
      <c r="DA65" s="999"/>
      <c r="DB65" s="997"/>
      <c r="DC65" s="998"/>
      <c r="DD65" s="998"/>
      <c r="DE65" s="998"/>
      <c r="DF65" s="999"/>
      <c r="DG65" s="997"/>
      <c r="DH65" s="998"/>
      <c r="DI65" s="998"/>
      <c r="DJ65" s="998"/>
      <c r="DK65" s="999"/>
      <c r="DL65" s="997"/>
      <c r="DM65" s="998"/>
      <c r="DN65" s="998"/>
      <c r="DO65" s="998"/>
      <c r="DP65" s="999"/>
      <c r="DQ65" s="997"/>
      <c r="DR65" s="998"/>
      <c r="DS65" s="998"/>
      <c r="DT65" s="998"/>
      <c r="DU65" s="999"/>
      <c r="DV65" s="1000"/>
      <c r="DW65" s="1001"/>
      <c r="DX65" s="1001"/>
      <c r="DY65" s="1001"/>
      <c r="DZ65" s="1002"/>
      <c r="EA65" s="230"/>
    </row>
    <row r="66" spans="1:131" ht="26.25" customHeight="1" x14ac:dyDescent="0.15">
      <c r="A66" s="1003" t="s">
        <v>415</v>
      </c>
      <c r="B66" s="1004"/>
      <c r="C66" s="1004"/>
      <c r="D66" s="1004"/>
      <c r="E66" s="1004"/>
      <c r="F66" s="1004"/>
      <c r="G66" s="1004"/>
      <c r="H66" s="1004"/>
      <c r="I66" s="1004"/>
      <c r="J66" s="1004"/>
      <c r="K66" s="1004"/>
      <c r="L66" s="1004"/>
      <c r="M66" s="1004"/>
      <c r="N66" s="1004"/>
      <c r="O66" s="1004"/>
      <c r="P66" s="1005"/>
      <c r="Q66" s="989" t="s">
        <v>395</v>
      </c>
      <c r="R66" s="990"/>
      <c r="S66" s="990"/>
      <c r="T66" s="990"/>
      <c r="U66" s="991"/>
      <c r="V66" s="989" t="s">
        <v>416</v>
      </c>
      <c r="W66" s="990"/>
      <c r="X66" s="990"/>
      <c r="Y66" s="990"/>
      <c r="Z66" s="991"/>
      <c r="AA66" s="989" t="s">
        <v>417</v>
      </c>
      <c r="AB66" s="990"/>
      <c r="AC66" s="990"/>
      <c r="AD66" s="990"/>
      <c r="AE66" s="991"/>
      <c r="AF66" s="1009" t="s">
        <v>398</v>
      </c>
      <c r="AG66" s="1010"/>
      <c r="AH66" s="1010"/>
      <c r="AI66" s="1010"/>
      <c r="AJ66" s="1011"/>
      <c r="AK66" s="989" t="s">
        <v>399</v>
      </c>
      <c r="AL66" s="1004"/>
      <c r="AM66" s="1004"/>
      <c r="AN66" s="1004"/>
      <c r="AO66" s="1005"/>
      <c r="AP66" s="989" t="s">
        <v>400</v>
      </c>
      <c r="AQ66" s="990"/>
      <c r="AR66" s="990"/>
      <c r="AS66" s="990"/>
      <c r="AT66" s="991"/>
      <c r="AU66" s="989" t="s">
        <v>418</v>
      </c>
      <c r="AV66" s="990"/>
      <c r="AW66" s="990"/>
      <c r="AX66" s="990"/>
      <c r="AY66" s="991"/>
      <c r="AZ66" s="989" t="s">
        <v>378</v>
      </c>
      <c r="BA66" s="990"/>
      <c r="BB66" s="990"/>
      <c r="BC66" s="990"/>
      <c r="BD66" s="995"/>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
      <c r="A67" s="1006"/>
      <c r="B67" s="1007"/>
      <c r="C67" s="1007"/>
      <c r="D67" s="1007"/>
      <c r="E67" s="1007"/>
      <c r="F67" s="1007"/>
      <c r="G67" s="1007"/>
      <c r="H67" s="1007"/>
      <c r="I67" s="1007"/>
      <c r="J67" s="1007"/>
      <c r="K67" s="1007"/>
      <c r="L67" s="1007"/>
      <c r="M67" s="1007"/>
      <c r="N67" s="1007"/>
      <c r="O67" s="1007"/>
      <c r="P67" s="1008"/>
      <c r="Q67" s="992"/>
      <c r="R67" s="993"/>
      <c r="S67" s="993"/>
      <c r="T67" s="993"/>
      <c r="U67" s="994"/>
      <c r="V67" s="992"/>
      <c r="W67" s="993"/>
      <c r="X67" s="993"/>
      <c r="Y67" s="993"/>
      <c r="Z67" s="994"/>
      <c r="AA67" s="992"/>
      <c r="AB67" s="993"/>
      <c r="AC67" s="993"/>
      <c r="AD67" s="993"/>
      <c r="AE67" s="994"/>
      <c r="AF67" s="1012"/>
      <c r="AG67" s="1013"/>
      <c r="AH67" s="1013"/>
      <c r="AI67" s="1013"/>
      <c r="AJ67" s="1014"/>
      <c r="AK67" s="1015"/>
      <c r="AL67" s="1007"/>
      <c r="AM67" s="1007"/>
      <c r="AN67" s="1007"/>
      <c r="AO67" s="1008"/>
      <c r="AP67" s="992"/>
      <c r="AQ67" s="993"/>
      <c r="AR67" s="993"/>
      <c r="AS67" s="993"/>
      <c r="AT67" s="994"/>
      <c r="AU67" s="992"/>
      <c r="AV67" s="993"/>
      <c r="AW67" s="993"/>
      <c r="AX67" s="993"/>
      <c r="AY67" s="994"/>
      <c r="AZ67" s="992"/>
      <c r="BA67" s="993"/>
      <c r="BB67" s="993"/>
      <c r="BC67" s="993"/>
      <c r="BD67" s="996"/>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15">
      <c r="A68" s="236">
        <v>1</v>
      </c>
      <c r="B68" s="985" t="s">
        <v>576</v>
      </c>
      <c r="C68" s="986"/>
      <c r="D68" s="986"/>
      <c r="E68" s="986"/>
      <c r="F68" s="986"/>
      <c r="G68" s="986"/>
      <c r="H68" s="986"/>
      <c r="I68" s="986"/>
      <c r="J68" s="986"/>
      <c r="K68" s="986"/>
      <c r="L68" s="986"/>
      <c r="M68" s="986"/>
      <c r="N68" s="986"/>
      <c r="O68" s="986"/>
      <c r="P68" s="987"/>
      <c r="Q68" s="988">
        <v>327</v>
      </c>
      <c r="R68" s="982"/>
      <c r="S68" s="982"/>
      <c r="T68" s="982"/>
      <c r="U68" s="982"/>
      <c r="V68" s="982">
        <v>302</v>
      </c>
      <c r="W68" s="982"/>
      <c r="X68" s="982"/>
      <c r="Y68" s="982"/>
      <c r="Z68" s="982"/>
      <c r="AA68" s="982">
        <f>+Q68-V68</f>
        <v>25</v>
      </c>
      <c r="AB68" s="982"/>
      <c r="AC68" s="982"/>
      <c r="AD68" s="982"/>
      <c r="AE68" s="982"/>
      <c r="AF68" s="982">
        <v>25</v>
      </c>
      <c r="AG68" s="982"/>
      <c r="AH68" s="982"/>
      <c r="AI68" s="982"/>
      <c r="AJ68" s="982"/>
      <c r="AK68" s="982">
        <v>9</v>
      </c>
      <c r="AL68" s="982"/>
      <c r="AM68" s="982"/>
      <c r="AN68" s="982"/>
      <c r="AO68" s="982"/>
      <c r="AP68" s="982">
        <v>114</v>
      </c>
      <c r="AQ68" s="982"/>
      <c r="AR68" s="982"/>
      <c r="AS68" s="982"/>
      <c r="AT68" s="982"/>
      <c r="AU68" s="982">
        <v>37</v>
      </c>
      <c r="AV68" s="982"/>
      <c r="AW68" s="982"/>
      <c r="AX68" s="982"/>
      <c r="AY68" s="982"/>
      <c r="AZ68" s="983"/>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15">
      <c r="A69" s="238">
        <v>2</v>
      </c>
      <c r="B69" s="974" t="s">
        <v>577</v>
      </c>
      <c r="C69" s="975"/>
      <c r="D69" s="975"/>
      <c r="E69" s="975"/>
      <c r="F69" s="975"/>
      <c r="G69" s="975"/>
      <c r="H69" s="975"/>
      <c r="I69" s="975"/>
      <c r="J69" s="975"/>
      <c r="K69" s="975"/>
      <c r="L69" s="975"/>
      <c r="M69" s="975"/>
      <c r="N69" s="975"/>
      <c r="O69" s="975"/>
      <c r="P69" s="976"/>
      <c r="Q69" s="977">
        <v>3</v>
      </c>
      <c r="R69" s="971"/>
      <c r="S69" s="971"/>
      <c r="T69" s="971"/>
      <c r="U69" s="971"/>
      <c r="V69" s="971">
        <v>3</v>
      </c>
      <c r="W69" s="971"/>
      <c r="X69" s="971"/>
      <c r="Y69" s="971"/>
      <c r="Z69" s="971"/>
      <c r="AA69" s="971">
        <f>+Q69-V69</f>
        <v>0</v>
      </c>
      <c r="AB69" s="971"/>
      <c r="AC69" s="971"/>
      <c r="AD69" s="971"/>
      <c r="AE69" s="971"/>
      <c r="AF69" s="971">
        <v>0</v>
      </c>
      <c r="AG69" s="971"/>
      <c r="AH69" s="971"/>
      <c r="AI69" s="971"/>
      <c r="AJ69" s="971"/>
      <c r="AK69" s="971" t="s">
        <v>575</v>
      </c>
      <c r="AL69" s="971"/>
      <c r="AM69" s="971"/>
      <c r="AN69" s="971"/>
      <c r="AO69" s="971"/>
      <c r="AP69" s="971" t="s">
        <v>575</v>
      </c>
      <c r="AQ69" s="971"/>
      <c r="AR69" s="971"/>
      <c r="AS69" s="971"/>
      <c r="AT69" s="971"/>
      <c r="AU69" s="971" t="s">
        <v>575</v>
      </c>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15">
      <c r="A70" s="238">
        <v>3</v>
      </c>
      <c r="B70" s="974" t="s">
        <v>578</v>
      </c>
      <c r="C70" s="975"/>
      <c r="D70" s="975"/>
      <c r="E70" s="975"/>
      <c r="F70" s="975"/>
      <c r="G70" s="975"/>
      <c r="H70" s="975"/>
      <c r="I70" s="975"/>
      <c r="J70" s="975"/>
      <c r="K70" s="975"/>
      <c r="L70" s="975"/>
      <c r="M70" s="975"/>
      <c r="N70" s="975"/>
      <c r="O70" s="975"/>
      <c r="P70" s="976"/>
      <c r="Q70" s="977">
        <v>77</v>
      </c>
      <c r="R70" s="971"/>
      <c r="S70" s="971"/>
      <c r="T70" s="971"/>
      <c r="U70" s="971"/>
      <c r="V70" s="971">
        <v>73</v>
      </c>
      <c r="W70" s="971"/>
      <c r="X70" s="971"/>
      <c r="Y70" s="971"/>
      <c r="Z70" s="971"/>
      <c r="AA70" s="971">
        <f t="shared" ref="AA70:AA79" si="1">+Q70-V70</f>
        <v>4</v>
      </c>
      <c r="AB70" s="971"/>
      <c r="AC70" s="971"/>
      <c r="AD70" s="971"/>
      <c r="AE70" s="971"/>
      <c r="AF70" s="971">
        <v>4</v>
      </c>
      <c r="AG70" s="971"/>
      <c r="AH70" s="971"/>
      <c r="AI70" s="971"/>
      <c r="AJ70" s="971"/>
      <c r="AK70" s="971">
        <v>7</v>
      </c>
      <c r="AL70" s="971"/>
      <c r="AM70" s="971"/>
      <c r="AN70" s="971"/>
      <c r="AO70" s="971"/>
      <c r="AP70" s="971" t="s">
        <v>575</v>
      </c>
      <c r="AQ70" s="971"/>
      <c r="AR70" s="971"/>
      <c r="AS70" s="971"/>
      <c r="AT70" s="971"/>
      <c r="AU70" s="971" t="s">
        <v>575</v>
      </c>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15">
      <c r="A71" s="238">
        <v>4</v>
      </c>
      <c r="B71" s="974" t="s">
        <v>579</v>
      </c>
      <c r="C71" s="975"/>
      <c r="D71" s="975"/>
      <c r="E71" s="975"/>
      <c r="F71" s="975"/>
      <c r="G71" s="975"/>
      <c r="H71" s="975"/>
      <c r="I71" s="975"/>
      <c r="J71" s="975"/>
      <c r="K71" s="975"/>
      <c r="L71" s="975"/>
      <c r="M71" s="975"/>
      <c r="N71" s="975"/>
      <c r="O71" s="975"/>
      <c r="P71" s="976"/>
      <c r="Q71" s="977">
        <v>1</v>
      </c>
      <c r="R71" s="971"/>
      <c r="S71" s="971"/>
      <c r="T71" s="971"/>
      <c r="U71" s="971"/>
      <c r="V71" s="971">
        <v>1</v>
      </c>
      <c r="W71" s="971"/>
      <c r="X71" s="971"/>
      <c r="Y71" s="971"/>
      <c r="Z71" s="971"/>
      <c r="AA71" s="971">
        <f t="shared" si="1"/>
        <v>0</v>
      </c>
      <c r="AB71" s="971"/>
      <c r="AC71" s="971"/>
      <c r="AD71" s="971"/>
      <c r="AE71" s="971"/>
      <c r="AF71" s="971">
        <v>0</v>
      </c>
      <c r="AG71" s="971"/>
      <c r="AH71" s="971"/>
      <c r="AI71" s="971"/>
      <c r="AJ71" s="971"/>
      <c r="AK71" s="981" t="s">
        <v>575</v>
      </c>
      <c r="AL71" s="979"/>
      <c r="AM71" s="979"/>
      <c r="AN71" s="979"/>
      <c r="AO71" s="980"/>
      <c r="AP71" s="971" t="s">
        <v>575</v>
      </c>
      <c r="AQ71" s="971"/>
      <c r="AR71" s="971"/>
      <c r="AS71" s="971"/>
      <c r="AT71" s="971"/>
      <c r="AU71" s="971" t="s">
        <v>575</v>
      </c>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15">
      <c r="A72" s="238">
        <v>5</v>
      </c>
      <c r="B72" s="974" t="s">
        <v>580</v>
      </c>
      <c r="C72" s="975"/>
      <c r="D72" s="975"/>
      <c r="E72" s="975"/>
      <c r="F72" s="975"/>
      <c r="G72" s="975"/>
      <c r="H72" s="975"/>
      <c r="I72" s="975"/>
      <c r="J72" s="975"/>
      <c r="K72" s="975"/>
      <c r="L72" s="975"/>
      <c r="M72" s="975"/>
      <c r="N72" s="975"/>
      <c r="O72" s="975"/>
      <c r="P72" s="976"/>
      <c r="Q72" s="977">
        <v>2034</v>
      </c>
      <c r="R72" s="971"/>
      <c r="S72" s="971"/>
      <c r="T72" s="971"/>
      <c r="U72" s="971"/>
      <c r="V72" s="971">
        <v>1999</v>
      </c>
      <c r="W72" s="971"/>
      <c r="X72" s="971"/>
      <c r="Y72" s="971"/>
      <c r="Z72" s="971"/>
      <c r="AA72" s="971">
        <f t="shared" si="1"/>
        <v>35</v>
      </c>
      <c r="AB72" s="971"/>
      <c r="AC72" s="971"/>
      <c r="AD72" s="971"/>
      <c r="AE72" s="971"/>
      <c r="AF72" s="971">
        <v>33</v>
      </c>
      <c r="AG72" s="971"/>
      <c r="AH72" s="971"/>
      <c r="AI72" s="971"/>
      <c r="AJ72" s="971"/>
      <c r="AK72" s="981" t="s">
        <v>575</v>
      </c>
      <c r="AL72" s="979"/>
      <c r="AM72" s="979"/>
      <c r="AN72" s="979"/>
      <c r="AO72" s="980"/>
      <c r="AP72" s="971">
        <v>1084</v>
      </c>
      <c r="AQ72" s="971"/>
      <c r="AR72" s="971"/>
      <c r="AS72" s="971"/>
      <c r="AT72" s="971"/>
      <c r="AU72" s="971">
        <v>355</v>
      </c>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15">
      <c r="A73" s="238">
        <v>6</v>
      </c>
      <c r="B73" s="974" t="s">
        <v>581</v>
      </c>
      <c r="C73" s="975"/>
      <c r="D73" s="975"/>
      <c r="E73" s="975"/>
      <c r="F73" s="975"/>
      <c r="G73" s="975"/>
      <c r="H73" s="975"/>
      <c r="I73" s="975"/>
      <c r="J73" s="975"/>
      <c r="K73" s="975"/>
      <c r="L73" s="975"/>
      <c r="M73" s="975"/>
      <c r="N73" s="975"/>
      <c r="O73" s="975"/>
      <c r="P73" s="976"/>
      <c r="Q73" s="977">
        <v>436</v>
      </c>
      <c r="R73" s="971"/>
      <c r="S73" s="971"/>
      <c r="T73" s="971"/>
      <c r="U73" s="971"/>
      <c r="V73" s="971">
        <v>421</v>
      </c>
      <c r="W73" s="971"/>
      <c r="X73" s="971"/>
      <c r="Y73" s="971"/>
      <c r="Z73" s="971"/>
      <c r="AA73" s="971">
        <f t="shared" si="1"/>
        <v>15</v>
      </c>
      <c r="AB73" s="971"/>
      <c r="AC73" s="971"/>
      <c r="AD73" s="971"/>
      <c r="AE73" s="971"/>
      <c r="AF73" s="971">
        <v>15</v>
      </c>
      <c r="AG73" s="971"/>
      <c r="AH73" s="971"/>
      <c r="AI73" s="971"/>
      <c r="AJ73" s="971"/>
      <c r="AK73" s="981" t="s">
        <v>575</v>
      </c>
      <c r="AL73" s="979"/>
      <c r="AM73" s="979"/>
      <c r="AN73" s="979"/>
      <c r="AO73" s="980"/>
      <c r="AP73" s="971">
        <v>346</v>
      </c>
      <c r="AQ73" s="971"/>
      <c r="AR73" s="971"/>
      <c r="AS73" s="971"/>
      <c r="AT73" s="971"/>
      <c r="AU73" s="971">
        <v>173</v>
      </c>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15">
      <c r="A74" s="238">
        <v>7</v>
      </c>
      <c r="B74" s="974" t="s">
        <v>582</v>
      </c>
      <c r="C74" s="975"/>
      <c r="D74" s="975"/>
      <c r="E74" s="975"/>
      <c r="F74" s="975"/>
      <c r="G74" s="975"/>
      <c r="H74" s="975"/>
      <c r="I74" s="975"/>
      <c r="J74" s="975"/>
      <c r="K74" s="975"/>
      <c r="L74" s="975"/>
      <c r="M74" s="975"/>
      <c r="N74" s="975"/>
      <c r="O74" s="975"/>
      <c r="P74" s="976"/>
      <c r="Q74" s="977">
        <v>144</v>
      </c>
      <c r="R74" s="971"/>
      <c r="S74" s="971"/>
      <c r="T74" s="971"/>
      <c r="U74" s="971"/>
      <c r="V74" s="971">
        <v>142</v>
      </c>
      <c r="W74" s="971"/>
      <c r="X74" s="971"/>
      <c r="Y74" s="971"/>
      <c r="Z74" s="971"/>
      <c r="AA74" s="971">
        <f t="shared" si="1"/>
        <v>2</v>
      </c>
      <c r="AB74" s="971"/>
      <c r="AC74" s="971"/>
      <c r="AD74" s="971"/>
      <c r="AE74" s="971"/>
      <c r="AF74" s="971">
        <v>2</v>
      </c>
      <c r="AG74" s="971"/>
      <c r="AH74" s="971"/>
      <c r="AI74" s="971"/>
      <c r="AJ74" s="971"/>
      <c r="AK74" s="981" t="s">
        <v>575</v>
      </c>
      <c r="AL74" s="979"/>
      <c r="AM74" s="979"/>
      <c r="AN74" s="979"/>
      <c r="AO74" s="980"/>
      <c r="AP74" s="971">
        <v>153</v>
      </c>
      <c r="AQ74" s="971"/>
      <c r="AR74" s="971"/>
      <c r="AS74" s="971"/>
      <c r="AT74" s="971"/>
      <c r="AU74" s="971">
        <v>20</v>
      </c>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15">
      <c r="A75" s="238">
        <v>8</v>
      </c>
      <c r="B75" s="974" t="s">
        <v>583</v>
      </c>
      <c r="C75" s="975"/>
      <c r="D75" s="975"/>
      <c r="E75" s="975"/>
      <c r="F75" s="975"/>
      <c r="G75" s="975"/>
      <c r="H75" s="975"/>
      <c r="I75" s="975"/>
      <c r="J75" s="975"/>
      <c r="K75" s="975"/>
      <c r="L75" s="975"/>
      <c r="M75" s="975"/>
      <c r="N75" s="975"/>
      <c r="O75" s="975"/>
      <c r="P75" s="976"/>
      <c r="Q75" s="978">
        <v>6253</v>
      </c>
      <c r="R75" s="979"/>
      <c r="S75" s="979"/>
      <c r="T75" s="979"/>
      <c r="U75" s="980"/>
      <c r="V75" s="981">
        <v>5958</v>
      </c>
      <c r="W75" s="979"/>
      <c r="X75" s="979"/>
      <c r="Y75" s="979"/>
      <c r="Z75" s="980"/>
      <c r="AA75" s="971">
        <f t="shared" si="1"/>
        <v>295</v>
      </c>
      <c r="AB75" s="971"/>
      <c r="AC75" s="971"/>
      <c r="AD75" s="971"/>
      <c r="AE75" s="971"/>
      <c r="AF75" s="981">
        <v>295</v>
      </c>
      <c r="AG75" s="979"/>
      <c r="AH75" s="979"/>
      <c r="AI75" s="979"/>
      <c r="AJ75" s="980"/>
      <c r="AK75" s="981" t="s">
        <v>575</v>
      </c>
      <c r="AL75" s="979"/>
      <c r="AM75" s="979"/>
      <c r="AN75" s="979"/>
      <c r="AO75" s="980"/>
      <c r="AP75" s="981">
        <f>5639+5960</f>
        <v>11599</v>
      </c>
      <c r="AQ75" s="979"/>
      <c r="AR75" s="979"/>
      <c r="AS75" s="979"/>
      <c r="AT75" s="980"/>
      <c r="AU75" s="981">
        <v>1037</v>
      </c>
      <c r="AV75" s="979"/>
      <c r="AW75" s="979"/>
      <c r="AX75" s="979"/>
      <c r="AY75" s="980"/>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15">
      <c r="A76" s="238">
        <v>9</v>
      </c>
      <c r="B76" s="974" t="s">
        <v>584</v>
      </c>
      <c r="C76" s="975"/>
      <c r="D76" s="975"/>
      <c r="E76" s="975"/>
      <c r="F76" s="975"/>
      <c r="G76" s="975"/>
      <c r="H76" s="975"/>
      <c r="I76" s="975"/>
      <c r="J76" s="975"/>
      <c r="K76" s="975"/>
      <c r="L76" s="975"/>
      <c r="M76" s="975"/>
      <c r="N76" s="975"/>
      <c r="O76" s="975"/>
      <c r="P76" s="976"/>
      <c r="Q76" s="978">
        <v>2250</v>
      </c>
      <c r="R76" s="979"/>
      <c r="S76" s="979"/>
      <c r="T76" s="979"/>
      <c r="U76" s="980"/>
      <c r="V76" s="981">
        <v>1620</v>
      </c>
      <c r="W76" s="979"/>
      <c r="X76" s="979"/>
      <c r="Y76" s="979"/>
      <c r="Z76" s="980"/>
      <c r="AA76" s="971">
        <f t="shared" si="1"/>
        <v>630</v>
      </c>
      <c r="AB76" s="971"/>
      <c r="AC76" s="971"/>
      <c r="AD76" s="971"/>
      <c r="AE76" s="971"/>
      <c r="AF76" s="981">
        <v>630</v>
      </c>
      <c r="AG76" s="979"/>
      <c r="AH76" s="979"/>
      <c r="AI76" s="979"/>
      <c r="AJ76" s="980"/>
      <c r="AK76" s="981" t="s">
        <v>575</v>
      </c>
      <c r="AL76" s="979"/>
      <c r="AM76" s="979"/>
      <c r="AN76" s="979"/>
      <c r="AO76" s="980"/>
      <c r="AP76" s="981" t="s">
        <v>575</v>
      </c>
      <c r="AQ76" s="979"/>
      <c r="AR76" s="979"/>
      <c r="AS76" s="979"/>
      <c r="AT76" s="980"/>
      <c r="AU76" s="981" t="s">
        <v>575</v>
      </c>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15">
      <c r="A77" s="238">
        <v>10</v>
      </c>
      <c r="B77" s="974" t="s">
        <v>585</v>
      </c>
      <c r="C77" s="975"/>
      <c r="D77" s="975"/>
      <c r="E77" s="975"/>
      <c r="F77" s="975"/>
      <c r="G77" s="975"/>
      <c r="H77" s="975"/>
      <c r="I77" s="975"/>
      <c r="J77" s="975"/>
      <c r="K77" s="975"/>
      <c r="L77" s="975"/>
      <c r="M77" s="975"/>
      <c r="N77" s="975"/>
      <c r="O77" s="975"/>
      <c r="P77" s="976"/>
      <c r="Q77" s="978">
        <v>561</v>
      </c>
      <c r="R77" s="979"/>
      <c r="S77" s="979"/>
      <c r="T77" s="979"/>
      <c r="U77" s="980"/>
      <c r="V77" s="981">
        <v>328</v>
      </c>
      <c r="W77" s="979"/>
      <c r="X77" s="979"/>
      <c r="Y77" s="979"/>
      <c r="Z77" s="980"/>
      <c r="AA77" s="971">
        <f t="shared" si="1"/>
        <v>233</v>
      </c>
      <c r="AB77" s="971"/>
      <c r="AC77" s="971"/>
      <c r="AD77" s="971"/>
      <c r="AE77" s="971"/>
      <c r="AF77" s="981">
        <v>233</v>
      </c>
      <c r="AG77" s="979"/>
      <c r="AH77" s="979"/>
      <c r="AI77" s="979"/>
      <c r="AJ77" s="980"/>
      <c r="AK77" s="981" t="s">
        <v>575</v>
      </c>
      <c r="AL77" s="979"/>
      <c r="AM77" s="979"/>
      <c r="AN77" s="979"/>
      <c r="AO77" s="980"/>
      <c r="AP77" s="981" t="s">
        <v>575</v>
      </c>
      <c r="AQ77" s="979"/>
      <c r="AR77" s="979"/>
      <c r="AS77" s="979"/>
      <c r="AT77" s="980"/>
      <c r="AU77" s="981" t="s">
        <v>575</v>
      </c>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15">
      <c r="A78" s="238">
        <v>11</v>
      </c>
      <c r="B78" s="974" t="s">
        <v>586</v>
      </c>
      <c r="C78" s="975"/>
      <c r="D78" s="975"/>
      <c r="E78" s="975"/>
      <c r="F78" s="975"/>
      <c r="G78" s="975"/>
      <c r="H78" s="975"/>
      <c r="I78" s="975"/>
      <c r="J78" s="975"/>
      <c r="K78" s="975"/>
      <c r="L78" s="975"/>
      <c r="M78" s="975"/>
      <c r="N78" s="975"/>
      <c r="O78" s="975"/>
      <c r="P78" s="976"/>
      <c r="Q78" s="977">
        <v>843822</v>
      </c>
      <c r="R78" s="971"/>
      <c r="S78" s="971"/>
      <c r="T78" s="971"/>
      <c r="U78" s="971"/>
      <c r="V78" s="971">
        <v>825694</v>
      </c>
      <c r="W78" s="971"/>
      <c r="X78" s="971"/>
      <c r="Y78" s="971"/>
      <c r="Z78" s="971"/>
      <c r="AA78" s="971">
        <f t="shared" si="1"/>
        <v>18128</v>
      </c>
      <c r="AB78" s="971"/>
      <c r="AC78" s="971"/>
      <c r="AD78" s="971"/>
      <c r="AE78" s="971"/>
      <c r="AF78" s="971">
        <v>18128</v>
      </c>
      <c r="AG78" s="971"/>
      <c r="AH78" s="971"/>
      <c r="AI78" s="971"/>
      <c r="AJ78" s="971"/>
      <c r="AK78" s="971">
        <v>9864</v>
      </c>
      <c r="AL78" s="971"/>
      <c r="AM78" s="971"/>
      <c r="AN78" s="971"/>
      <c r="AO78" s="971"/>
      <c r="AP78" s="971" t="s">
        <v>575</v>
      </c>
      <c r="AQ78" s="971"/>
      <c r="AR78" s="971"/>
      <c r="AS78" s="971"/>
      <c r="AT78" s="971"/>
      <c r="AU78" s="971" t="s">
        <v>575</v>
      </c>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15">
      <c r="A79" s="238">
        <v>12</v>
      </c>
      <c r="B79" s="974" t="s">
        <v>587</v>
      </c>
      <c r="C79" s="975"/>
      <c r="D79" s="975"/>
      <c r="E79" s="975"/>
      <c r="F79" s="975"/>
      <c r="G79" s="975"/>
      <c r="H79" s="975"/>
      <c r="I79" s="975"/>
      <c r="J79" s="975"/>
      <c r="K79" s="975"/>
      <c r="L79" s="975"/>
      <c r="M79" s="975"/>
      <c r="N79" s="975"/>
      <c r="O79" s="975"/>
      <c r="P79" s="976"/>
      <c r="Q79" s="977">
        <v>11899</v>
      </c>
      <c r="R79" s="971"/>
      <c r="S79" s="971"/>
      <c r="T79" s="971"/>
      <c r="U79" s="971"/>
      <c r="V79" s="971">
        <v>10876</v>
      </c>
      <c r="W79" s="971"/>
      <c r="X79" s="971"/>
      <c r="Y79" s="971"/>
      <c r="Z79" s="971"/>
      <c r="AA79" s="971">
        <f t="shared" si="1"/>
        <v>1023</v>
      </c>
      <c r="AB79" s="971"/>
      <c r="AC79" s="971"/>
      <c r="AD79" s="971"/>
      <c r="AE79" s="971"/>
      <c r="AF79" s="971">
        <v>1023</v>
      </c>
      <c r="AG79" s="971"/>
      <c r="AH79" s="971"/>
      <c r="AI79" s="971"/>
      <c r="AJ79" s="971"/>
      <c r="AK79" s="971" t="s">
        <v>575</v>
      </c>
      <c r="AL79" s="971"/>
      <c r="AM79" s="971"/>
      <c r="AN79" s="971"/>
      <c r="AO79" s="971"/>
      <c r="AP79" s="971" t="s">
        <v>575</v>
      </c>
      <c r="AQ79" s="971"/>
      <c r="AR79" s="971"/>
      <c r="AS79" s="971"/>
      <c r="AT79" s="971"/>
      <c r="AU79" s="971" t="s">
        <v>575</v>
      </c>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15">
      <c r="A80" s="238">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15">
      <c r="A81" s="238">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15">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15">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15">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15">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15">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15">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
      <c r="A88" s="240" t="s">
        <v>391</v>
      </c>
      <c r="B88" s="937" t="s">
        <v>419</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f>+AF68+AF69+AF70+AF71+AF72+AF73+AF74+AF75+AF76+AF77+AF78+AF79</f>
        <v>20388</v>
      </c>
      <c r="AG88" s="959"/>
      <c r="AH88" s="959"/>
      <c r="AI88" s="959"/>
      <c r="AJ88" s="959"/>
      <c r="AK88" s="963"/>
      <c r="AL88" s="963"/>
      <c r="AM88" s="963"/>
      <c r="AN88" s="963"/>
      <c r="AO88" s="963"/>
      <c r="AP88" s="959">
        <f>+AP68+AP72+AP73+AP74+AP75</f>
        <v>13296</v>
      </c>
      <c r="AQ88" s="959"/>
      <c r="AR88" s="959"/>
      <c r="AS88" s="959"/>
      <c r="AT88" s="959"/>
      <c r="AU88" s="959">
        <f>+AU68+AU72+AU73+AU74+AU75</f>
        <v>1622</v>
      </c>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391</v>
      </c>
      <c r="BR102" s="937" t="s">
        <v>420</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v>816</v>
      </c>
      <c r="CS102" s="953"/>
      <c r="CT102" s="953"/>
      <c r="CU102" s="953"/>
      <c r="CV102" s="954"/>
      <c r="CW102" s="952"/>
      <c r="CX102" s="953"/>
      <c r="CY102" s="953"/>
      <c r="CZ102" s="953"/>
      <c r="DA102" s="954"/>
      <c r="DB102" s="952"/>
      <c r="DC102" s="953"/>
      <c r="DD102" s="953"/>
      <c r="DE102" s="953"/>
      <c r="DF102" s="954"/>
      <c r="DG102" s="952"/>
      <c r="DH102" s="953"/>
      <c r="DI102" s="953"/>
      <c r="DJ102" s="953"/>
      <c r="DK102" s="954"/>
      <c r="DL102" s="952"/>
      <c r="DM102" s="953"/>
      <c r="DN102" s="953"/>
      <c r="DO102" s="953"/>
      <c r="DP102" s="954"/>
      <c r="DQ102" s="952"/>
      <c r="DR102" s="953"/>
      <c r="DS102" s="953"/>
      <c r="DT102" s="953"/>
      <c r="DU102" s="954"/>
      <c r="DV102" s="937"/>
      <c r="DW102" s="938"/>
      <c r="DX102" s="938"/>
      <c r="DY102" s="938"/>
      <c r="DZ102" s="939"/>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421</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422</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423</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424</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42" t="s">
        <v>425</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426</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15">
      <c r="A109" s="895" t="s">
        <v>427</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428</v>
      </c>
      <c r="AB109" s="896"/>
      <c r="AC109" s="896"/>
      <c r="AD109" s="896"/>
      <c r="AE109" s="897"/>
      <c r="AF109" s="898" t="s">
        <v>429</v>
      </c>
      <c r="AG109" s="896"/>
      <c r="AH109" s="896"/>
      <c r="AI109" s="896"/>
      <c r="AJ109" s="897"/>
      <c r="AK109" s="898" t="s">
        <v>308</v>
      </c>
      <c r="AL109" s="896"/>
      <c r="AM109" s="896"/>
      <c r="AN109" s="896"/>
      <c r="AO109" s="897"/>
      <c r="AP109" s="898" t="s">
        <v>430</v>
      </c>
      <c r="AQ109" s="896"/>
      <c r="AR109" s="896"/>
      <c r="AS109" s="896"/>
      <c r="AT109" s="929"/>
      <c r="AU109" s="895" t="s">
        <v>427</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428</v>
      </c>
      <c r="BR109" s="896"/>
      <c r="BS109" s="896"/>
      <c r="BT109" s="896"/>
      <c r="BU109" s="897"/>
      <c r="BV109" s="898" t="s">
        <v>429</v>
      </c>
      <c r="BW109" s="896"/>
      <c r="BX109" s="896"/>
      <c r="BY109" s="896"/>
      <c r="BZ109" s="897"/>
      <c r="CA109" s="898" t="s">
        <v>308</v>
      </c>
      <c r="CB109" s="896"/>
      <c r="CC109" s="896"/>
      <c r="CD109" s="896"/>
      <c r="CE109" s="897"/>
      <c r="CF109" s="936" t="s">
        <v>430</v>
      </c>
      <c r="CG109" s="936"/>
      <c r="CH109" s="936"/>
      <c r="CI109" s="936"/>
      <c r="CJ109" s="936"/>
      <c r="CK109" s="898" t="s">
        <v>431</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428</v>
      </c>
      <c r="DH109" s="896"/>
      <c r="DI109" s="896"/>
      <c r="DJ109" s="896"/>
      <c r="DK109" s="897"/>
      <c r="DL109" s="898" t="s">
        <v>429</v>
      </c>
      <c r="DM109" s="896"/>
      <c r="DN109" s="896"/>
      <c r="DO109" s="896"/>
      <c r="DP109" s="897"/>
      <c r="DQ109" s="898" t="s">
        <v>308</v>
      </c>
      <c r="DR109" s="896"/>
      <c r="DS109" s="896"/>
      <c r="DT109" s="896"/>
      <c r="DU109" s="897"/>
      <c r="DV109" s="898" t="s">
        <v>430</v>
      </c>
      <c r="DW109" s="896"/>
      <c r="DX109" s="896"/>
      <c r="DY109" s="896"/>
      <c r="DZ109" s="929"/>
    </row>
    <row r="110" spans="1:131" s="230" customFormat="1" ht="26.25" customHeight="1" x14ac:dyDescent="0.15">
      <c r="A110" s="807" t="s">
        <v>432</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3476822</v>
      </c>
      <c r="AB110" s="889"/>
      <c r="AC110" s="889"/>
      <c r="AD110" s="889"/>
      <c r="AE110" s="890"/>
      <c r="AF110" s="891">
        <v>3603113</v>
      </c>
      <c r="AG110" s="889"/>
      <c r="AH110" s="889"/>
      <c r="AI110" s="889"/>
      <c r="AJ110" s="890"/>
      <c r="AK110" s="891">
        <v>3363336</v>
      </c>
      <c r="AL110" s="889"/>
      <c r="AM110" s="889"/>
      <c r="AN110" s="889"/>
      <c r="AO110" s="890"/>
      <c r="AP110" s="892">
        <v>31.3</v>
      </c>
      <c r="AQ110" s="893"/>
      <c r="AR110" s="893"/>
      <c r="AS110" s="893"/>
      <c r="AT110" s="894"/>
      <c r="AU110" s="930" t="s">
        <v>75</v>
      </c>
      <c r="AV110" s="931"/>
      <c r="AW110" s="931"/>
      <c r="AX110" s="931"/>
      <c r="AY110" s="931"/>
      <c r="AZ110" s="840" t="s">
        <v>433</v>
      </c>
      <c r="BA110" s="808"/>
      <c r="BB110" s="808"/>
      <c r="BC110" s="808"/>
      <c r="BD110" s="808"/>
      <c r="BE110" s="808"/>
      <c r="BF110" s="808"/>
      <c r="BG110" s="808"/>
      <c r="BH110" s="808"/>
      <c r="BI110" s="808"/>
      <c r="BJ110" s="808"/>
      <c r="BK110" s="808"/>
      <c r="BL110" s="808"/>
      <c r="BM110" s="808"/>
      <c r="BN110" s="808"/>
      <c r="BO110" s="808"/>
      <c r="BP110" s="809"/>
      <c r="BQ110" s="841">
        <v>29574228</v>
      </c>
      <c r="BR110" s="825"/>
      <c r="BS110" s="825"/>
      <c r="BT110" s="825"/>
      <c r="BU110" s="825"/>
      <c r="BV110" s="825">
        <v>28693884</v>
      </c>
      <c r="BW110" s="825"/>
      <c r="BX110" s="825"/>
      <c r="BY110" s="825"/>
      <c r="BZ110" s="825"/>
      <c r="CA110" s="825">
        <v>27753268</v>
      </c>
      <c r="CB110" s="825"/>
      <c r="CC110" s="825"/>
      <c r="CD110" s="825"/>
      <c r="CE110" s="825"/>
      <c r="CF110" s="863">
        <v>258</v>
      </c>
      <c r="CG110" s="864"/>
      <c r="CH110" s="864"/>
      <c r="CI110" s="864"/>
      <c r="CJ110" s="864"/>
      <c r="CK110" s="926" t="s">
        <v>434</v>
      </c>
      <c r="CL110" s="883"/>
      <c r="CM110" s="840" t="s">
        <v>435</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41" t="s">
        <v>436</v>
      </c>
      <c r="DH110" s="825"/>
      <c r="DI110" s="825"/>
      <c r="DJ110" s="825"/>
      <c r="DK110" s="825"/>
      <c r="DL110" s="825" t="s">
        <v>436</v>
      </c>
      <c r="DM110" s="825"/>
      <c r="DN110" s="825"/>
      <c r="DO110" s="825"/>
      <c r="DP110" s="825"/>
      <c r="DQ110" s="825" t="s">
        <v>413</v>
      </c>
      <c r="DR110" s="825"/>
      <c r="DS110" s="825"/>
      <c r="DT110" s="825"/>
      <c r="DU110" s="825"/>
      <c r="DV110" s="826" t="s">
        <v>129</v>
      </c>
      <c r="DW110" s="826"/>
      <c r="DX110" s="826"/>
      <c r="DY110" s="826"/>
      <c r="DZ110" s="827"/>
    </row>
    <row r="111" spans="1:131" s="230" customFormat="1" ht="26.25" customHeight="1" x14ac:dyDescent="0.15">
      <c r="A111" s="774" t="s">
        <v>437</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2" t="s">
        <v>413</v>
      </c>
      <c r="AB111" s="913"/>
      <c r="AC111" s="913"/>
      <c r="AD111" s="913"/>
      <c r="AE111" s="914"/>
      <c r="AF111" s="915" t="s">
        <v>413</v>
      </c>
      <c r="AG111" s="913"/>
      <c r="AH111" s="913"/>
      <c r="AI111" s="913"/>
      <c r="AJ111" s="914"/>
      <c r="AK111" s="915" t="s">
        <v>436</v>
      </c>
      <c r="AL111" s="913"/>
      <c r="AM111" s="913"/>
      <c r="AN111" s="913"/>
      <c r="AO111" s="914"/>
      <c r="AP111" s="916" t="s">
        <v>438</v>
      </c>
      <c r="AQ111" s="917"/>
      <c r="AR111" s="917"/>
      <c r="AS111" s="917"/>
      <c r="AT111" s="918"/>
      <c r="AU111" s="932"/>
      <c r="AV111" s="933"/>
      <c r="AW111" s="933"/>
      <c r="AX111" s="933"/>
      <c r="AY111" s="933"/>
      <c r="AZ111" s="815" t="s">
        <v>439</v>
      </c>
      <c r="BA111" s="752"/>
      <c r="BB111" s="752"/>
      <c r="BC111" s="752"/>
      <c r="BD111" s="752"/>
      <c r="BE111" s="752"/>
      <c r="BF111" s="752"/>
      <c r="BG111" s="752"/>
      <c r="BH111" s="752"/>
      <c r="BI111" s="752"/>
      <c r="BJ111" s="752"/>
      <c r="BK111" s="752"/>
      <c r="BL111" s="752"/>
      <c r="BM111" s="752"/>
      <c r="BN111" s="752"/>
      <c r="BO111" s="752"/>
      <c r="BP111" s="753"/>
      <c r="BQ111" s="816">
        <v>38933</v>
      </c>
      <c r="BR111" s="817"/>
      <c r="BS111" s="817"/>
      <c r="BT111" s="817"/>
      <c r="BU111" s="817"/>
      <c r="BV111" s="817">
        <v>27099</v>
      </c>
      <c r="BW111" s="817"/>
      <c r="BX111" s="817"/>
      <c r="BY111" s="817"/>
      <c r="BZ111" s="817"/>
      <c r="CA111" s="817">
        <v>15252</v>
      </c>
      <c r="CB111" s="817"/>
      <c r="CC111" s="817"/>
      <c r="CD111" s="817"/>
      <c r="CE111" s="817"/>
      <c r="CF111" s="872">
        <v>0.1</v>
      </c>
      <c r="CG111" s="873"/>
      <c r="CH111" s="873"/>
      <c r="CI111" s="873"/>
      <c r="CJ111" s="873"/>
      <c r="CK111" s="927"/>
      <c r="CL111" s="885"/>
      <c r="CM111" s="815" t="s">
        <v>440</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t="s">
        <v>413</v>
      </c>
      <c r="DH111" s="817"/>
      <c r="DI111" s="817"/>
      <c r="DJ111" s="817"/>
      <c r="DK111" s="817"/>
      <c r="DL111" s="817" t="s">
        <v>413</v>
      </c>
      <c r="DM111" s="817"/>
      <c r="DN111" s="817"/>
      <c r="DO111" s="817"/>
      <c r="DP111" s="817"/>
      <c r="DQ111" s="817" t="s">
        <v>436</v>
      </c>
      <c r="DR111" s="817"/>
      <c r="DS111" s="817"/>
      <c r="DT111" s="817"/>
      <c r="DU111" s="817"/>
      <c r="DV111" s="794" t="s">
        <v>129</v>
      </c>
      <c r="DW111" s="794"/>
      <c r="DX111" s="794"/>
      <c r="DY111" s="794"/>
      <c r="DZ111" s="795"/>
    </row>
    <row r="112" spans="1:131" s="230" customFormat="1" ht="26.25" customHeight="1" x14ac:dyDescent="0.15">
      <c r="A112" s="919" t="s">
        <v>441</v>
      </c>
      <c r="B112" s="920"/>
      <c r="C112" s="752" t="s">
        <v>442</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436</v>
      </c>
      <c r="AB112" s="780"/>
      <c r="AC112" s="780"/>
      <c r="AD112" s="780"/>
      <c r="AE112" s="781"/>
      <c r="AF112" s="782" t="s">
        <v>436</v>
      </c>
      <c r="AG112" s="780"/>
      <c r="AH112" s="780"/>
      <c r="AI112" s="780"/>
      <c r="AJ112" s="781"/>
      <c r="AK112" s="782" t="s">
        <v>436</v>
      </c>
      <c r="AL112" s="780"/>
      <c r="AM112" s="780"/>
      <c r="AN112" s="780"/>
      <c r="AO112" s="781"/>
      <c r="AP112" s="821" t="s">
        <v>129</v>
      </c>
      <c r="AQ112" s="822"/>
      <c r="AR112" s="822"/>
      <c r="AS112" s="822"/>
      <c r="AT112" s="823"/>
      <c r="AU112" s="932"/>
      <c r="AV112" s="933"/>
      <c r="AW112" s="933"/>
      <c r="AX112" s="933"/>
      <c r="AY112" s="933"/>
      <c r="AZ112" s="815" t="s">
        <v>443</v>
      </c>
      <c r="BA112" s="752"/>
      <c r="BB112" s="752"/>
      <c r="BC112" s="752"/>
      <c r="BD112" s="752"/>
      <c r="BE112" s="752"/>
      <c r="BF112" s="752"/>
      <c r="BG112" s="752"/>
      <c r="BH112" s="752"/>
      <c r="BI112" s="752"/>
      <c r="BJ112" s="752"/>
      <c r="BK112" s="752"/>
      <c r="BL112" s="752"/>
      <c r="BM112" s="752"/>
      <c r="BN112" s="752"/>
      <c r="BO112" s="752"/>
      <c r="BP112" s="753"/>
      <c r="BQ112" s="816">
        <v>10265103</v>
      </c>
      <c r="BR112" s="817"/>
      <c r="BS112" s="817"/>
      <c r="BT112" s="817"/>
      <c r="BU112" s="817"/>
      <c r="BV112" s="817">
        <v>10765743</v>
      </c>
      <c r="BW112" s="817"/>
      <c r="BX112" s="817"/>
      <c r="BY112" s="817"/>
      <c r="BZ112" s="817"/>
      <c r="CA112" s="817">
        <v>10189347</v>
      </c>
      <c r="CB112" s="817"/>
      <c r="CC112" s="817"/>
      <c r="CD112" s="817"/>
      <c r="CE112" s="817"/>
      <c r="CF112" s="872">
        <v>94.7</v>
      </c>
      <c r="CG112" s="873"/>
      <c r="CH112" s="873"/>
      <c r="CI112" s="873"/>
      <c r="CJ112" s="873"/>
      <c r="CK112" s="927"/>
      <c r="CL112" s="885"/>
      <c r="CM112" s="815" t="s">
        <v>444</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t="s">
        <v>129</v>
      </c>
      <c r="DH112" s="817"/>
      <c r="DI112" s="817"/>
      <c r="DJ112" s="817"/>
      <c r="DK112" s="817"/>
      <c r="DL112" s="817" t="s">
        <v>129</v>
      </c>
      <c r="DM112" s="817"/>
      <c r="DN112" s="817"/>
      <c r="DO112" s="817"/>
      <c r="DP112" s="817"/>
      <c r="DQ112" s="817" t="s">
        <v>129</v>
      </c>
      <c r="DR112" s="817"/>
      <c r="DS112" s="817"/>
      <c r="DT112" s="817"/>
      <c r="DU112" s="817"/>
      <c r="DV112" s="794" t="s">
        <v>436</v>
      </c>
      <c r="DW112" s="794"/>
      <c r="DX112" s="794"/>
      <c r="DY112" s="794"/>
      <c r="DZ112" s="795"/>
    </row>
    <row r="113" spans="1:130" s="230" customFormat="1" ht="26.25" customHeight="1" x14ac:dyDescent="0.15">
      <c r="A113" s="921"/>
      <c r="B113" s="922"/>
      <c r="C113" s="752" t="s">
        <v>445</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2">
        <v>569034</v>
      </c>
      <c r="AB113" s="913"/>
      <c r="AC113" s="913"/>
      <c r="AD113" s="913"/>
      <c r="AE113" s="914"/>
      <c r="AF113" s="915">
        <v>545000</v>
      </c>
      <c r="AG113" s="913"/>
      <c r="AH113" s="913"/>
      <c r="AI113" s="913"/>
      <c r="AJ113" s="914"/>
      <c r="AK113" s="915">
        <v>537493</v>
      </c>
      <c r="AL113" s="913"/>
      <c r="AM113" s="913"/>
      <c r="AN113" s="913"/>
      <c r="AO113" s="914"/>
      <c r="AP113" s="916">
        <v>5</v>
      </c>
      <c r="AQ113" s="917"/>
      <c r="AR113" s="917"/>
      <c r="AS113" s="917"/>
      <c r="AT113" s="918"/>
      <c r="AU113" s="932"/>
      <c r="AV113" s="933"/>
      <c r="AW113" s="933"/>
      <c r="AX113" s="933"/>
      <c r="AY113" s="933"/>
      <c r="AZ113" s="815" t="s">
        <v>446</v>
      </c>
      <c r="BA113" s="752"/>
      <c r="BB113" s="752"/>
      <c r="BC113" s="752"/>
      <c r="BD113" s="752"/>
      <c r="BE113" s="752"/>
      <c r="BF113" s="752"/>
      <c r="BG113" s="752"/>
      <c r="BH113" s="752"/>
      <c r="BI113" s="752"/>
      <c r="BJ113" s="752"/>
      <c r="BK113" s="752"/>
      <c r="BL113" s="752"/>
      <c r="BM113" s="752"/>
      <c r="BN113" s="752"/>
      <c r="BO113" s="752"/>
      <c r="BP113" s="753"/>
      <c r="BQ113" s="816">
        <v>2465559</v>
      </c>
      <c r="BR113" s="817"/>
      <c r="BS113" s="817"/>
      <c r="BT113" s="817"/>
      <c r="BU113" s="817"/>
      <c r="BV113" s="817">
        <v>1991165</v>
      </c>
      <c r="BW113" s="817"/>
      <c r="BX113" s="817"/>
      <c r="BY113" s="817"/>
      <c r="BZ113" s="817"/>
      <c r="CA113" s="817">
        <v>1622346</v>
      </c>
      <c r="CB113" s="817"/>
      <c r="CC113" s="817"/>
      <c r="CD113" s="817"/>
      <c r="CE113" s="817"/>
      <c r="CF113" s="872">
        <v>15.1</v>
      </c>
      <c r="CG113" s="873"/>
      <c r="CH113" s="873"/>
      <c r="CI113" s="873"/>
      <c r="CJ113" s="873"/>
      <c r="CK113" s="927"/>
      <c r="CL113" s="885"/>
      <c r="CM113" s="815" t="s">
        <v>447</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413</v>
      </c>
      <c r="DH113" s="780"/>
      <c r="DI113" s="780"/>
      <c r="DJ113" s="780"/>
      <c r="DK113" s="781"/>
      <c r="DL113" s="782" t="s">
        <v>413</v>
      </c>
      <c r="DM113" s="780"/>
      <c r="DN113" s="780"/>
      <c r="DO113" s="780"/>
      <c r="DP113" s="781"/>
      <c r="DQ113" s="782" t="s">
        <v>129</v>
      </c>
      <c r="DR113" s="780"/>
      <c r="DS113" s="780"/>
      <c r="DT113" s="780"/>
      <c r="DU113" s="781"/>
      <c r="DV113" s="821" t="s">
        <v>436</v>
      </c>
      <c r="DW113" s="822"/>
      <c r="DX113" s="822"/>
      <c r="DY113" s="822"/>
      <c r="DZ113" s="823"/>
    </row>
    <row r="114" spans="1:130" s="230" customFormat="1" ht="26.25" customHeight="1" x14ac:dyDescent="0.15">
      <c r="A114" s="921"/>
      <c r="B114" s="922"/>
      <c r="C114" s="752" t="s">
        <v>448</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v>266114</v>
      </c>
      <c r="AB114" s="780"/>
      <c r="AC114" s="780"/>
      <c r="AD114" s="780"/>
      <c r="AE114" s="781"/>
      <c r="AF114" s="782">
        <v>195679</v>
      </c>
      <c r="AG114" s="780"/>
      <c r="AH114" s="780"/>
      <c r="AI114" s="780"/>
      <c r="AJ114" s="781"/>
      <c r="AK114" s="782">
        <v>177807</v>
      </c>
      <c r="AL114" s="780"/>
      <c r="AM114" s="780"/>
      <c r="AN114" s="780"/>
      <c r="AO114" s="781"/>
      <c r="AP114" s="821">
        <v>1.7</v>
      </c>
      <c r="AQ114" s="822"/>
      <c r="AR114" s="822"/>
      <c r="AS114" s="822"/>
      <c r="AT114" s="823"/>
      <c r="AU114" s="932"/>
      <c r="AV114" s="933"/>
      <c r="AW114" s="933"/>
      <c r="AX114" s="933"/>
      <c r="AY114" s="933"/>
      <c r="AZ114" s="815" t="s">
        <v>449</v>
      </c>
      <c r="BA114" s="752"/>
      <c r="BB114" s="752"/>
      <c r="BC114" s="752"/>
      <c r="BD114" s="752"/>
      <c r="BE114" s="752"/>
      <c r="BF114" s="752"/>
      <c r="BG114" s="752"/>
      <c r="BH114" s="752"/>
      <c r="BI114" s="752"/>
      <c r="BJ114" s="752"/>
      <c r="BK114" s="752"/>
      <c r="BL114" s="752"/>
      <c r="BM114" s="752"/>
      <c r="BN114" s="752"/>
      <c r="BO114" s="752"/>
      <c r="BP114" s="753"/>
      <c r="BQ114" s="816">
        <v>2816920</v>
      </c>
      <c r="BR114" s="817"/>
      <c r="BS114" s="817"/>
      <c r="BT114" s="817"/>
      <c r="BU114" s="817"/>
      <c r="BV114" s="817">
        <v>2810643</v>
      </c>
      <c r="BW114" s="817"/>
      <c r="BX114" s="817"/>
      <c r="BY114" s="817"/>
      <c r="BZ114" s="817"/>
      <c r="CA114" s="817">
        <v>2812280</v>
      </c>
      <c r="CB114" s="817"/>
      <c r="CC114" s="817"/>
      <c r="CD114" s="817"/>
      <c r="CE114" s="817"/>
      <c r="CF114" s="872">
        <v>26.1</v>
      </c>
      <c r="CG114" s="873"/>
      <c r="CH114" s="873"/>
      <c r="CI114" s="873"/>
      <c r="CJ114" s="873"/>
      <c r="CK114" s="927"/>
      <c r="CL114" s="885"/>
      <c r="CM114" s="815" t="s">
        <v>450</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413</v>
      </c>
      <c r="DH114" s="780"/>
      <c r="DI114" s="780"/>
      <c r="DJ114" s="780"/>
      <c r="DK114" s="781"/>
      <c r="DL114" s="782" t="s">
        <v>129</v>
      </c>
      <c r="DM114" s="780"/>
      <c r="DN114" s="780"/>
      <c r="DO114" s="780"/>
      <c r="DP114" s="781"/>
      <c r="DQ114" s="782" t="s">
        <v>436</v>
      </c>
      <c r="DR114" s="780"/>
      <c r="DS114" s="780"/>
      <c r="DT114" s="780"/>
      <c r="DU114" s="781"/>
      <c r="DV114" s="821" t="s">
        <v>413</v>
      </c>
      <c r="DW114" s="822"/>
      <c r="DX114" s="822"/>
      <c r="DY114" s="822"/>
      <c r="DZ114" s="823"/>
    </row>
    <row r="115" spans="1:130" s="230" customFormat="1" ht="26.25" customHeight="1" x14ac:dyDescent="0.15">
      <c r="A115" s="921"/>
      <c r="B115" s="922"/>
      <c r="C115" s="752" t="s">
        <v>451</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2">
        <v>11676</v>
      </c>
      <c r="AB115" s="913"/>
      <c r="AC115" s="913"/>
      <c r="AD115" s="913"/>
      <c r="AE115" s="914"/>
      <c r="AF115" s="915">
        <v>11620</v>
      </c>
      <c r="AG115" s="913"/>
      <c r="AH115" s="913"/>
      <c r="AI115" s="913"/>
      <c r="AJ115" s="914"/>
      <c r="AK115" s="915">
        <v>11556</v>
      </c>
      <c r="AL115" s="913"/>
      <c r="AM115" s="913"/>
      <c r="AN115" s="913"/>
      <c r="AO115" s="914"/>
      <c r="AP115" s="916">
        <v>0.1</v>
      </c>
      <c r="AQ115" s="917"/>
      <c r="AR115" s="917"/>
      <c r="AS115" s="917"/>
      <c r="AT115" s="918"/>
      <c r="AU115" s="932"/>
      <c r="AV115" s="933"/>
      <c r="AW115" s="933"/>
      <c r="AX115" s="933"/>
      <c r="AY115" s="933"/>
      <c r="AZ115" s="815" t="s">
        <v>452</v>
      </c>
      <c r="BA115" s="752"/>
      <c r="BB115" s="752"/>
      <c r="BC115" s="752"/>
      <c r="BD115" s="752"/>
      <c r="BE115" s="752"/>
      <c r="BF115" s="752"/>
      <c r="BG115" s="752"/>
      <c r="BH115" s="752"/>
      <c r="BI115" s="752"/>
      <c r="BJ115" s="752"/>
      <c r="BK115" s="752"/>
      <c r="BL115" s="752"/>
      <c r="BM115" s="752"/>
      <c r="BN115" s="752"/>
      <c r="BO115" s="752"/>
      <c r="BP115" s="753"/>
      <c r="BQ115" s="816" t="s">
        <v>129</v>
      </c>
      <c r="BR115" s="817"/>
      <c r="BS115" s="817"/>
      <c r="BT115" s="817"/>
      <c r="BU115" s="817"/>
      <c r="BV115" s="817" t="s">
        <v>413</v>
      </c>
      <c r="BW115" s="817"/>
      <c r="BX115" s="817"/>
      <c r="BY115" s="817"/>
      <c r="BZ115" s="817"/>
      <c r="CA115" s="817" t="s">
        <v>129</v>
      </c>
      <c r="CB115" s="817"/>
      <c r="CC115" s="817"/>
      <c r="CD115" s="817"/>
      <c r="CE115" s="817"/>
      <c r="CF115" s="872" t="s">
        <v>438</v>
      </c>
      <c r="CG115" s="873"/>
      <c r="CH115" s="873"/>
      <c r="CI115" s="873"/>
      <c r="CJ115" s="873"/>
      <c r="CK115" s="927"/>
      <c r="CL115" s="885"/>
      <c r="CM115" s="815" t="s">
        <v>453</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129</v>
      </c>
      <c r="DH115" s="780"/>
      <c r="DI115" s="780"/>
      <c r="DJ115" s="780"/>
      <c r="DK115" s="781"/>
      <c r="DL115" s="782" t="s">
        <v>129</v>
      </c>
      <c r="DM115" s="780"/>
      <c r="DN115" s="780"/>
      <c r="DO115" s="780"/>
      <c r="DP115" s="781"/>
      <c r="DQ115" s="782" t="s">
        <v>413</v>
      </c>
      <c r="DR115" s="780"/>
      <c r="DS115" s="780"/>
      <c r="DT115" s="780"/>
      <c r="DU115" s="781"/>
      <c r="DV115" s="821" t="s">
        <v>413</v>
      </c>
      <c r="DW115" s="822"/>
      <c r="DX115" s="822"/>
      <c r="DY115" s="822"/>
      <c r="DZ115" s="823"/>
    </row>
    <row r="116" spans="1:130" s="230" customFormat="1" ht="26.25" customHeight="1" x14ac:dyDescent="0.15">
      <c r="A116" s="923"/>
      <c r="B116" s="924"/>
      <c r="C116" s="819" t="s">
        <v>454</v>
      </c>
      <c r="D116" s="819"/>
      <c r="E116" s="819"/>
      <c r="F116" s="819"/>
      <c r="G116" s="819"/>
      <c r="H116" s="819"/>
      <c r="I116" s="819"/>
      <c r="J116" s="819"/>
      <c r="K116" s="819"/>
      <c r="L116" s="819"/>
      <c r="M116" s="819"/>
      <c r="N116" s="819"/>
      <c r="O116" s="819"/>
      <c r="P116" s="819"/>
      <c r="Q116" s="819"/>
      <c r="R116" s="819"/>
      <c r="S116" s="819"/>
      <c r="T116" s="819"/>
      <c r="U116" s="819"/>
      <c r="V116" s="819"/>
      <c r="W116" s="819"/>
      <c r="X116" s="819"/>
      <c r="Y116" s="819"/>
      <c r="Z116" s="820"/>
      <c r="AA116" s="779">
        <v>119</v>
      </c>
      <c r="AB116" s="780"/>
      <c r="AC116" s="780"/>
      <c r="AD116" s="780"/>
      <c r="AE116" s="781"/>
      <c r="AF116" s="782">
        <v>329</v>
      </c>
      <c r="AG116" s="780"/>
      <c r="AH116" s="780"/>
      <c r="AI116" s="780"/>
      <c r="AJ116" s="781"/>
      <c r="AK116" s="782">
        <v>869</v>
      </c>
      <c r="AL116" s="780"/>
      <c r="AM116" s="780"/>
      <c r="AN116" s="780"/>
      <c r="AO116" s="781"/>
      <c r="AP116" s="821">
        <v>0</v>
      </c>
      <c r="AQ116" s="822"/>
      <c r="AR116" s="822"/>
      <c r="AS116" s="822"/>
      <c r="AT116" s="823"/>
      <c r="AU116" s="932"/>
      <c r="AV116" s="933"/>
      <c r="AW116" s="933"/>
      <c r="AX116" s="933"/>
      <c r="AY116" s="933"/>
      <c r="AZ116" s="909" t="s">
        <v>455</v>
      </c>
      <c r="BA116" s="910"/>
      <c r="BB116" s="910"/>
      <c r="BC116" s="910"/>
      <c r="BD116" s="910"/>
      <c r="BE116" s="910"/>
      <c r="BF116" s="910"/>
      <c r="BG116" s="910"/>
      <c r="BH116" s="910"/>
      <c r="BI116" s="910"/>
      <c r="BJ116" s="910"/>
      <c r="BK116" s="910"/>
      <c r="BL116" s="910"/>
      <c r="BM116" s="910"/>
      <c r="BN116" s="910"/>
      <c r="BO116" s="910"/>
      <c r="BP116" s="911"/>
      <c r="BQ116" s="816" t="s">
        <v>129</v>
      </c>
      <c r="BR116" s="817"/>
      <c r="BS116" s="817"/>
      <c r="BT116" s="817"/>
      <c r="BU116" s="817"/>
      <c r="BV116" s="817" t="s">
        <v>413</v>
      </c>
      <c r="BW116" s="817"/>
      <c r="BX116" s="817"/>
      <c r="BY116" s="817"/>
      <c r="BZ116" s="817"/>
      <c r="CA116" s="817" t="s">
        <v>413</v>
      </c>
      <c r="CB116" s="817"/>
      <c r="CC116" s="817"/>
      <c r="CD116" s="817"/>
      <c r="CE116" s="817"/>
      <c r="CF116" s="872" t="s">
        <v>413</v>
      </c>
      <c r="CG116" s="873"/>
      <c r="CH116" s="873"/>
      <c r="CI116" s="873"/>
      <c r="CJ116" s="873"/>
      <c r="CK116" s="927"/>
      <c r="CL116" s="885"/>
      <c r="CM116" s="815" t="s">
        <v>456</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129</v>
      </c>
      <c r="DH116" s="780"/>
      <c r="DI116" s="780"/>
      <c r="DJ116" s="780"/>
      <c r="DK116" s="781"/>
      <c r="DL116" s="782" t="s">
        <v>436</v>
      </c>
      <c r="DM116" s="780"/>
      <c r="DN116" s="780"/>
      <c r="DO116" s="780"/>
      <c r="DP116" s="781"/>
      <c r="DQ116" s="782" t="s">
        <v>413</v>
      </c>
      <c r="DR116" s="780"/>
      <c r="DS116" s="780"/>
      <c r="DT116" s="780"/>
      <c r="DU116" s="781"/>
      <c r="DV116" s="821" t="s">
        <v>438</v>
      </c>
      <c r="DW116" s="822"/>
      <c r="DX116" s="822"/>
      <c r="DY116" s="822"/>
      <c r="DZ116" s="823"/>
    </row>
    <row r="117" spans="1:130" s="230" customFormat="1" ht="26.25" customHeight="1" x14ac:dyDescent="0.15">
      <c r="A117" s="895" t="s">
        <v>187</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54" t="s">
        <v>457</v>
      </c>
      <c r="Z117" s="897"/>
      <c r="AA117" s="902">
        <v>4323765</v>
      </c>
      <c r="AB117" s="903"/>
      <c r="AC117" s="903"/>
      <c r="AD117" s="903"/>
      <c r="AE117" s="904"/>
      <c r="AF117" s="905">
        <v>4355741</v>
      </c>
      <c r="AG117" s="903"/>
      <c r="AH117" s="903"/>
      <c r="AI117" s="903"/>
      <c r="AJ117" s="904"/>
      <c r="AK117" s="905">
        <v>4091061</v>
      </c>
      <c r="AL117" s="903"/>
      <c r="AM117" s="903"/>
      <c r="AN117" s="903"/>
      <c r="AO117" s="904"/>
      <c r="AP117" s="906"/>
      <c r="AQ117" s="907"/>
      <c r="AR117" s="907"/>
      <c r="AS117" s="907"/>
      <c r="AT117" s="908"/>
      <c r="AU117" s="932"/>
      <c r="AV117" s="933"/>
      <c r="AW117" s="933"/>
      <c r="AX117" s="933"/>
      <c r="AY117" s="933"/>
      <c r="AZ117" s="860" t="s">
        <v>458</v>
      </c>
      <c r="BA117" s="861"/>
      <c r="BB117" s="861"/>
      <c r="BC117" s="861"/>
      <c r="BD117" s="861"/>
      <c r="BE117" s="861"/>
      <c r="BF117" s="861"/>
      <c r="BG117" s="861"/>
      <c r="BH117" s="861"/>
      <c r="BI117" s="861"/>
      <c r="BJ117" s="861"/>
      <c r="BK117" s="861"/>
      <c r="BL117" s="861"/>
      <c r="BM117" s="861"/>
      <c r="BN117" s="861"/>
      <c r="BO117" s="861"/>
      <c r="BP117" s="862"/>
      <c r="BQ117" s="816" t="s">
        <v>438</v>
      </c>
      <c r="BR117" s="817"/>
      <c r="BS117" s="817"/>
      <c r="BT117" s="817"/>
      <c r="BU117" s="817"/>
      <c r="BV117" s="817" t="s">
        <v>438</v>
      </c>
      <c r="BW117" s="817"/>
      <c r="BX117" s="817"/>
      <c r="BY117" s="817"/>
      <c r="BZ117" s="817"/>
      <c r="CA117" s="817" t="s">
        <v>438</v>
      </c>
      <c r="CB117" s="817"/>
      <c r="CC117" s="817"/>
      <c r="CD117" s="817"/>
      <c r="CE117" s="817"/>
      <c r="CF117" s="872" t="s">
        <v>438</v>
      </c>
      <c r="CG117" s="873"/>
      <c r="CH117" s="873"/>
      <c r="CI117" s="873"/>
      <c r="CJ117" s="873"/>
      <c r="CK117" s="927"/>
      <c r="CL117" s="885"/>
      <c r="CM117" s="815" t="s">
        <v>459</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438</v>
      </c>
      <c r="DH117" s="780"/>
      <c r="DI117" s="780"/>
      <c r="DJ117" s="780"/>
      <c r="DK117" s="781"/>
      <c r="DL117" s="782" t="s">
        <v>438</v>
      </c>
      <c r="DM117" s="780"/>
      <c r="DN117" s="780"/>
      <c r="DO117" s="780"/>
      <c r="DP117" s="781"/>
      <c r="DQ117" s="782" t="s">
        <v>438</v>
      </c>
      <c r="DR117" s="780"/>
      <c r="DS117" s="780"/>
      <c r="DT117" s="780"/>
      <c r="DU117" s="781"/>
      <c r="DV117" s="821" t="s">
        <v>438</v>
      </c>
      <c r="DW117" s="822"/>
      <c r="DX117" s="822"/>
      <c r="DY117" s="822"/>
      <c r="DZ117" s="823"/>
    </row>
    <row r="118" spans="1:130" s="230" customFormat="1" ht="26.25" customHeight="1" x14ac:dyDescent="0.15">
      <c r="A118" s="895" t="s">
        <v>431</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428</v>
      </c>
      <c r="AB118" s="896"/>
      <c r="AC118" s="896"/>
      <c r="AD118" s="896"/>
      <c r="AE118" s="897"/>
      <c r="AF118" s="898" t="s">
        <v>429</v>
      </c>
      <c r="AG118" s="896"/>
      <c r="AH118" s="896"/>
      <c r="AI118" s="896"/>
      <c r="AJ118" s="897"/>
      <c r="AK118" s="898" t="s">
        <v>308</v>
      </c>
      <c r="AL118" s="896"/>
      <c r="AM118" s="896"/>
      <c r="AN118" s="896"/>
      <c r="AO118" s="897"/>
      <c r="AP118" s="899" t="s">
        <v>430</v>
      </c>
      <c r="AQ118" s="900"/>
      <c r="AR118" s="900"/>
      <c r="AS118" s="900"/>
      <c r="AT118" s="901"/>
      <c r="AU118" s="932"/>
      <c r="AV118" s="933"/>
      <c r="AW118" s="933"/>
      <c r="AX118" s="933"/>
      <c r="AY118" s="933"/>
      <c r="AZ118" s="818" t="s">
        <v>460</v>
      </c>
      <c r="BA118" s="819"/>
      <c r="BB118" s="819"/>
      <c r="BC118" s="819"/>
      <c r="BD118" s="819"/>
      <c r="BE118" s="819"/>
      <c r="BF118" s="819"/>
      <c r="BG118" s="819"/>
      <c r="BH118" s="819"/>
      <c r="BI118" s="819"/>
      <c r="BJ118" s="819"/>
      <c r="BK118" s="819"/>
      <c r="BL118" s="819"/>
      <c r="BM118" s="819"/>
      <c r="BN118" s="819"/>
      <c r="BO118" s="819"/>
      <c r="BP118" s="820"/>
      <c r="BQ118" s="856" t="s">
        <v>129</v>
      </c>
      <c r="BR118" s="857"/>
      <c r="BS118" s="857"/>
      <c r="BT118" s="857"/>
      <c r="BU118" s="857"/>
      <c r="BV118" s="857" t="s">
        <v>129</v>
      </c>
      <c r="BW118" s="857"/>
      <c r="BX118" s="857"/>
      <c r="BY118" s="857"/>
      <c r="BZ118" s="857"/>
      <c r="CA118" s="857" t="s">
        <v>129</v>
      </c>
      <c r="CB118" s="857"/>
      <c r="CC118" s="857"/>
      <c r="CD118" s="857"/>
      <c r="CE118" s="857"/>
      <c r="CF118" s="872" t="s">
        <v>129</v>
      </c>
      <c r="CG118" s="873"/>
      <c r="CH118" s="873"/>
      <c r="CI118" s="873"/>
      <c r="CJ118" s="873"/>
      <c r="CK118" s="927"/>
      <c r="CL118" s="885"/>
      <c r="CM118" s="815" t="s">
        <v>461</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438</v>
      </c>
      <c r="DH118" s="780"/>
      <c r="DI118" s="780"/>
      <c r="DJ118" s="780"/>
      <c r="DK118" s="781"/>
      <c r="DL118" s="782" t="s">
        <v>129</v>
      </c>
      <c r="DM118" s="780"/>
      <c r="DN118" s="780"/>
      <c r="DO118" s="780"/>
      <c r="DP118" s="781"/>
      <c r="DQ118" s="782" t="s">
        <v>129</v>
      </c>
      <c r="DR118" s="780"/>
      <c r="DS118" s="780"/>
      <c r="DT118" s="780"/>
      <c r="DU118" s="781"/>
      <c r="DV118" s="821" t="s">
        <v>129</v>
      </c>
      <c r="DW118" s="822"/>
      <c r="DX118" s="822"/>
      <c r="DY118" s="822"/>
      <c r="DZ118" s="823"/>
    </row>
    <row r="119" spans="1:130" s="230" customFormat="1" ht="26.25" customHeight="1" x14ac:dyDescent="0.15">
      <c r="A119" s="882" t="s">
        <v>434</v>
      </c>
      <c r="B119" s="883"/>
      <c r="C119" s="840" t="s">
        <v>435</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t="s">
        <v>129</v>
      </c>
      <c r="AB119" s="889"/>
      <c r="AC119" s="889"/>
      <c r="AD119" s="889"/>
      <c r="AE119" s="890"/>
      <c r="AF119" s="891" t="s">
        <v>129</v>
      </c>
      <c r="AG119" s="889"/>
      <c r="AH119" s="889"/>
      <c r="AI119" s="889"/>
      <c r="AJ119" s="890"/>
      <c r="AK119" s="891" t="s">
        <v>438</v>
      </c>
      <c r="AL119" s="889"/>
      <c r="AM119" s="889"/>
      <c r="AN119" s="889"/>
      <c r="AO119" s="890"/>
      <c r="AP119" s="892" t="s">
        <v>129</v>
      </c>
      <c r="AQ119" s="893"/>
      <c r="AR119" s="893"/>
      <c r="AS119" s="893"/>
      <c r="AT119" s="894"/>
      <c r="AU119" s="934"/>
      <c r="AV119" s="935"/>
      <c r="AW119" s="935"/>
      <c r="AX119" s="935"/>
      <c r="AY119" s="935"/>
      <c r="AZ119" s="251" t="s">
        <v>187</v>
      </c>
      <c r="BA119" s="251"/>
      <c r="BB119" s="251"/>
      <c r="BC119" s="251"/>
      <c r="BD119" s="251"/>
      <c r="BE119" s="251"/>
      <c r="BF119" s="251"/>
      <c r="BG119" s="251"/>
      <c r="BH119" s="251"/>
      <c r="BI119" s="251"/>
      <c r="BJ119" s="251"/>
      <c r="BK119" s="251"/>
      <c r="BL119" s="251"/>
      <c r="BM119" s="251"/>
      <c r="BN119" s="251"/>
      <c r="BO119" s="854" t="s">
        <v>462</v>
      </c>
      <c r="BP119" s="855"/>
      <c r="BQ119" s="856">
        <v>45160743</v>
      </c>
      <c r="BR119" s="857"/>
      <c r="BS119" s="857"/>
      <c r="BT119" s="857"/>
      <c r="BU119" s="857"/>
      <c r="BV119" s="857">
        <v>44288534</v>
      </c>
      <c r="BW119" s="857"/>
      <c r="BX119" s="857"/>
      <c r="BY119" s="857"/>
      <c r="BZ119" s="857"/>
      <c r="CA119" s="857">
        <v>42392493</v>
      </c>
      <c r="CB119" s="857"/>
      <c r="CC119" s="857"/>
      <c r="CD119" s="857"/>
      <c r="CE119" s="857"/>
      <c r="CF119" s="748"/>
      <c r="CG119" s="749"/>
      <c r="CH119" s="749"/>
      <c r="CI119" s="749"/>
      <c r="CJ119" s="853"/>
      <c r="CK119" s="928"/>
      <c r="CL119" s="887"/>
      <c r="CM119" s="818" t="s">
        <v>463</v>
      </c>
      <c r="CN119" s="819"/>
      <c r="CO119" s="819"/>
      <c r="CP119" s="819"/>
      <c r="CQ119" s="819"/>
      <c r="CR119" s="819"/>
      <c r="CS119" s="819"/>
      <c r="CT119" s="819"/>
      <c r="CU119" s="819"/>
      <c r="CV119" s="819"/>
      <c r="CW119" s="819"/>
      <c r="CX119" s="819"/>
      <c r="CY119" s="819"/>
      <c r="CZ119" s="819"/>
      <c r="DA119" s="819"/>
      <c r="DB119" s="819"/>
      <c r="DC119" s="819"/>
      <c r="DD119" s="819"/>
      <c r="DE119" s="819"/>
      <c r="DF119" s="820"/>
      <c r="DG119" s="763">
        <v>38933</v>
      </c>
      <c r="DH119" s="764"/>
      <c r="DI119" s="764"/>
      <c r="DJ119" s="764"/>
      <c r="DK119" s="765"/>
      <c r="DL119" s="766">
        <v>27099</v>
      </c>
      <c r="DM119" s="764"/>
      <c r="DN119" s="764"/>
      <c r="DO119" s="764"/>
      <c r="DP119" s="765"/>
      <c r="DQ119" s="766">
        <v>15252</v>
      </c>
      <c r="DR119" s="764"/>
      <c r="DS119" s="764"/>
      <c r="DT119" s="764"/>
      <c r="DU119" s="765"/>
      <c r="DV119" s="828">
        <v>0.1</v>
      </c>
      <c r="DW119" s="829"/>
      <c r="DX119" s="829"/>
      <c r="DY119" s="829"/>
      <c r="DZ119" s="830"/>
    </row>
    <row r="120" spans="1:130" s="230" customFormat="1" ht="26.25" customHeight="1" x14ac:dyDescent="0.15">
      <c r="A120" s="884"/>
      <c r="B120" s="885"/>
      <c r="C120" s="815" t="s">
        <v>440</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436</v>
      </c>
      <c r="AB120" s="780"/>
      <c r="AC120" s="780"/>
      <c r="AD120" s="780"/>
      <c r="AE120" s="781"/>
      <c r="AF120" s="782" t="s">
        <v>436</v>
      </c>
      <c r="AG120" s="780"/>
      <c r="AH120" s="780"/>
      <c r="AI120" s="780"/>
      <c r="AJ120" s="781"/>
      <c r="AK120" s="782" t="s">
        <v>129</v>
      </c>
      <c r="AL120" s="780"/>
      <c r="AM120" s="780"/>
      <c r="AN120" s="780"/>
      <c r="AO120" s="781"/>
      <c r="AP120" s="821" t="s">
        <v>129</v>
      </c>
      <c r="AQ120" s="822"/>
      <c r="AR120" s="822"/>
      <c r="AS120" s="822"/>
      <c r="AT120" s="823"/>
      <c r="AU120" s="874" t="s">
        <v>464</v>
      </c>
      <c r="AV120" s="875"/>
      <c r="AW120" s="875"/>
      <c r="AX120" s="875"/>
      <c r="AY120" s="876"/>
      <c r="AZ120" s="840" t="s">
        <v>465</v>
      </c>
      <c r="BA120" s="808"/>
      <c r="BB120" s="808"/>
      <c r="BC120" s="808"/>
      <c r="BD120" s="808"/>
      <c r="BE120" s="808"/>
      <c r="BF120" s="808"/>
      <c r="BG120" s="808"/>
      <c r="BH120" s="808"/>
      <c r="BI120" s="808"/>
      <c r="BJ120" s="808"/>
      <c r="BK120" s="808"/>
      <c r="BL120" s="808"/>
      <c r="BM120" s="808"/>
      <c r="BN120" s="808"/>
      <c r="BO120" s="808"/>
      <c r="BP120" s="809"/>
      <c r="BQ120" s="841">
        <v>7765132</v>
      </c>
      <c r="BR120" s="825"/>
      <c r="BS120" s="825"/>
      <c r="BT120" s="825"/>
      <c r="BU120" s="825"/>
      <c r="BV120" s="825">
        <v>9369985</v>
      </c>
      <c r="BW120" s="825"/>
      <c r="BX120" s="825"/>
      <c r="BY120" s="825"/>
      <c r="BZ120" s="825"/>
      <c r="CA120" s="825">
        <v>7935942</v>
      </c>
      <c r="CB120" s="825"/>
      <c r="CC120" s="825"/>
      <c r="CD120" s="825"/>
      <c r="CE120" s="825"/>
      <c r="CF120" s="863">
        <v>73.8</v>
      </c>
      <c r="CG120" s="864"/>
      <c r="CH120" s="864"/>
      <c r="CI120" s="864"/>
      <c r="CJ120" s="864"/>
      <c r="CK120" s="865" t="s">
        <v>466</v>
      </c>
      <c r="CL120" s="832"/>
      <c r="CM120" s="832"/>
      <c r="CN120" s="832"/>
      <c r="CO120" s="833"/>
      <c r="CP120" s="869" t="s">
        <v>406</v>
      </c>
      <c r="CQ120" s="870"/>
      <c r="CR120" s="870"/>
      <c r="CS120" s="870"/>
      <c r="CT120" s="870"/>
      <c r="CU120" s="870"/>
      <c r="CV120" s="870"/>
      <c r="CW120" s="870"/>
      <c r="CX120" s="870"/>
      <c r="CY120" s="870"/>
      <c r="CZ120" s="870"/>
      <c r="DA120" s="870"/>
      <c r="DB120" s="870"/>
      <c r="DC120" s="870"/>
      <c r="DD120" s="870"/>
      <c r="DE120" s="870"/>
      <c r="DF120" s="871"/>
      <c r="DG120" s="841">
        <v>10143670</v>
      </c>
      <c r="DH120" s="825"/>
      <c r="DI120" s="825"/>
      <c r="DJ120" s="825"/>
      <c r="DK120" s="825"/>
      <c r="DL120" s="825">
        <v>10696108</v>
      </c>
      <c r="DM120" s="825"/>
      <c r="DN120" s="825"/>
      <c r="DO120" s="825"/>
      <c r="DP120" s="825"/>
      <c r="DQ120" s="825">
        <v>10126107</v>
      </c>
      <c r="DR120" s="825"/>
      <c r="DS120" s="825"/>
      <c r="DT120" s="825"/>
      <c r="DU120" s="825"/>
      <c r="DV120" s="826">
        <v>94.1</v>
      </c>
      <c r="DW120" s="826"/>
      <c r="DX120" s="826"/>
      <c r="DY120" s="826"/>
      <c r="DZ120" s="827"/>
    </row>
    <row r="121" spans="1:130" s="230" customFormat="1" ht="26.25" customHeight="1" x14ac:dyDescent="0.15">
      <c r="A121" s="884"/>
      <c r="B121" s="885"/>
      <c r="C121" s="860" t="s">
        <v>467</v>
      </c>
      <c r="D121" s="861"/>
      <c r="E121" s="861"/>
      <c r="F121" s="861"/>
      <c r="G121" s="861"/>
      <c r="H121" s="861"/>
      <c r="I121" s="861"/>
      <c r="J121" s="861"/>
      <c r="K121" s="861"/>
      <c r="L121" s="861"/>
      <c r="M121" s="861"/>
      <c r="N121" s="861"/>
      <c r="O121" s="861"/>
      <c r="P121" s="861"/>
      <c r="Q121" s="861"/>
      <c r="R121" s="861"/>
      <c r="S121" s="861"/>
      <c r="T121" s="861"/>
      <c r="U121" s="861"/>
      <c r="V121" s="861"/>
      <c r="W121" s="861"/>
      <c r="X121" s="861"/>
      <c r="Y121" s="861"/>
      <c r="Z121" s="862"/>
      <c r="AA121" s="779" t="s">
        <v>436</v>
      </c>
      <c r="AB121" s="780"/>
      <c r="AC121" s="780"/>
      <c r="AD121" s="780"/>
      <c r="AE121" s="781"/>
      <c r="AF121" s="782" t="s">
        <v>436</v>
      </c>
      <c r="AG121" s="780"/>
      <c r="AH121" s="780"/>
      <c r="AI121" s="780"/>
      <c r="AJ121" s="781"/>
      <c r="AK121" s="782" t="s">
        <v>436</v>
      </c>
      <c r="AL121" s="780"/>
      <c r="AM121" s="780"/>
      <c r="AN121" s="780"/>
      <c r="AO121" s="781"/>
      <c r="AP121" s="821" t="s">
        <v>129</v>
      </c>
      <c r="AQ121" s="822"/>
      <c r="AR121" s="822"/>
      <c r="AS121" s="822"/>
      <c r="AT121" s="823"/>
      <c r="AU121" s="877"/>
      <c r="AV121" s="878"/>
      <c r="AW121" s="878"/>
      <c r="AX121" s="878"/>
      <c r="AY121" s="879"/>
      <c r="AZ121" s="815" t="s">
        <v>468</v>
      </c>
      <c r="BA121" s="752"/>
      <c r="BB121" s="752"/>
      <c r="BC121" s="752"/>
      <c r="BD121" s="752"/>
      <c r="BE121" s="752"/>
      <c r="BF121" s="752"/>
      <c r="BG121" s="752"/>
      <c r="BH121" s="752"/>
      <c r="BI121" s="752"/>
      <c r="BJ121" s="752"/>
      <c r="BK121" s="752"/>
      <c r="BL121" s="752"/>
      <c r="BM121" s="752"/>
      <c r="BN121" s="752"/>
      <c r="BO121" s="752"/>
      <c r="BP121" s="753"/>
      <c r="BQ121" s="816">
        <v>5257634</v>
      </c>
      <c r="BR121" s="817"/>
      <c r="BS121" s="817"/>
      <c r="BT121" s="817"/>
      <c r="BU121" s="817"/>
      <c r="BV121" s="817">
        <v>5157420</v>
      </c>
      <c r="BW121" s="817"/>
      <c r="BX121" s="817"/>
      <c r="BY121" s="817"/>
      <c r="BZ121" s="817"/>
      <c r="CA121" s="817">
        <v>4864347</v>
      </c>
      <c r="CB121" s="817"/>
      <c r="CC121" s="817"/>
      <c r="CD121" s="817"/>
      <c r="CE121" s="817"/>
      <c r="CF121" s="872">
        <v>45.2</v>
      </c>
      <c r="CG121" s="873"/>
      <c r="CH121" s="873"/>
      <c r="CI121" s="873"/>
      <c r="CJ121" s="873"/>
      <c r="CK121" s="866"/>
      <c r="CL121" s="835"/>
      <c r="CM121" s="835"/>
      <c r="CN121" s="835"/>
      <c r="CO121" s="836"/>
      <c r="CP121" s="844" t="s">
        <v>469</v>
      </c>
      <c r="CQ121" s="845"/>
      <c r="CR121" s="845"/>
      <c r="CS121" s="845"/>
      <c r="CT121" s="845"/>
      <c r="CU121" s="845"/>
      <c r="CV121" s="845"/>
      <c r="CW121" s="845"/>
      <c r="CX121" s="845"/>
      <c r="CY121" s="845"/>
      <c r="CZ121" s="845"/>
      <c r="DA121" s="845"/>
      <c r="DB121" s="845"/>
      <c r="DC121" s="845"/>
      <c r="DD121" s="845"/>
      <c r="DE121" s="845"/>
      <c r="DF121" s="846"/>
      <c r="DG121" s="816">
        <v>105248</v>
      </c>
      <c r="DH121" s="817"/>
      <c r="DI121" s="817"/>
      <c r="DJ121" s="817"/>
      <c r="DK121" s="817"/>
      <c r="DL121" s="817">
        <v>59991</v>
      </c>
      <c r="DM121" s="817"/>
      <c r="DN121" s="817"/>
      <c r="DO121" s="817"/>
      <c r="DP121" s="817"/>
      <c r="DQ121" s="817">
        <v>52384</v>
      </c>
      <c r="DR121" s="817"/>
      <c r="DS121" s="817"/>
      <c r="DT121" s="817"/>
      <c r="DU121" s="817"/>
      <c r="DV121" s="794">
        <v>0.5</v>
      </c>
      <c r="DW121" s="794"/>
      <c r="DX121" s="794"/>
      <c r="DY121" s="794"/>
      <c r="DZ121" s="795"/>
    </row>
    <row r="122" spans="1:130" s="230" customFormat="1" ht="26.25" customHeight="1" x14ac:dyDescent="0.15">
      <c r="A122" s="884"/>
      <c r="B122" s="885"/>
      <c r="C122" s="815" t="s">
        <v>450</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129</v>
      </c>
      <c r="AB122" s="780"/>
      <c r="AC122" s="780"/>
      <c r="AD122" s="780"/>
      <c r="AE122" s="781"/>
      <c r="AF122" s="782" t="s">
        <v>129</v>
      </c>
      <c r="AG122" s="780"/>
      <c r="AH122" s="780"/>
      <c r="AI122" s="780"/>
      <c r="AJ122" s="781"/>
      <c r="AK122" s="782" t="s">
        <v>436</v>
      </c>
      <c r="AL122" s="780"/>
      <c r="AM122" s="780"/>
      <c r="AN122" s="780"/>
      <c r="AO122" s="781"/>
      <c r="AP122" s="821" t="s">
        <v>129</v>
      </c>
      <c r="AQ122" s="822"/>
      <c r="AR122" s="822"/>
      <c r="AS122" s="822"/>
      <c r="AT122" s="823"/>
      <c r="AU122" s="877"/>
      <c r="AV122" s="878"/>
      <c r="AW122" s="878"/>
      <c r="AX122" s="878"/>
      <c r="AY122" s="879"/>
      <c r="AZ122" s="818" t="s">
        <v>470</v>
      </c>
      <c r="BA122" s="819"/>
      <c r="BB122" s="819"/>
      <c r="BC122" s="819"/>
      <c r="BD122" s="819"/>
      <c r="BE122" s="819"/>
      <c r="BF122" s="819"/>
      <c r="BG122" s="819"/>
      <c r="BH122" s="819"/>
      <c r="BI122" s="819"/>
      <c r="BJ122" s="819"/>
      <c r="BK122" s="819"/>
      <c r="BL122" s="819"/>
      <c r="BM122" s="819"/>
      <c r="BN122" s="819"/>
      <c r="BO122" s="819"/>
      <c r="BP122" s="820"/>
      <c r="BQ122" s="856">
        <v>25478614</v>
      </c>
      <c r="BR122" s="857"/>
      <c r="BS122" s="857"/>
      <c r="BT122" s="857"/>
      <c r="BU122" s="857"/>
      <c r="BV122" s="857">
        <v>24758084</v>
      </c>
      <c r="BW122" s="857"/>
      <c r="BX122" s="857"/>
      <c r="BY122" s="857"/>
      <c r="BZ122" s="857"/>
      <c r="CA122" s="857">
        <v>24739831</v>
      </c>
      <c r="CB122" s="857"/>
      <c r="CC122" s="857"/>
      <c r="CD122" s="857"/>
      <c r="CE122" s="857"/>
      <c r="CF122" s="858">
        <v>230</v>
      </c>
      <c r="CG122" s="859"/>
      <c r="CH122" s="859"/>
      <c r="CI122" s="859"/>
      <c r="CJ122" s="859"/>
      <c r="CK122" s="866"/>
      <c r="CL122" s="835"/>
      <c r="CM122" s="835"/>
      <c r="CN122" s="835"/>
      <c r="CO122" s="836"/>
      <c r="CP122" s="844" t="s">
        <v>403</v>
      </c>
      <c r="CQ122" s="845"/>
      <c r="CR122" s="845"/>
      <c r="CS122" s="845"/>
      <c r="CT122" s="845"/>
      <c r="CU122" s="845"/>
      <c r="CV122" s="845"/>
      <c r="CW122" s="845"/>
      <c r="CX122" s="845"/>
      <c r="CY122" s="845"/>
      <c r="CZ122" s="845"/>
      <c r="DA122" s="845"/>
      <c r="DB122" s="845"/>
      <c r="DC122" s="845"/>
      <c r="DD122" s="845"/>
      <c r="DE122" s="845"/>
      <c r="DF122" s="846"/>
      <c r="DG122" s="816">
        <v>16185</v>
      </c>
      <c r="DH122" s="817"/>
      <c r="DI122" s="817"/>
      <c r="DJ122" s="817"/>
      <c r="DK122" s="817"/>
      <c r="DL122" s="817">
        <v>9644</v>
      </c>
      <c r="DM122" s="817"/>
      <c r="DN122" s="817"/>
      <c r="DO122" s="817"/>
      <c r="DP122" s="817"/>
      <c r="DQ122" s="817">
        <v>10856</v>
      </c>
      <c r="DR122" s="817"/>
      <c r="DS122" s="817"/>
      <c r="DT122" s="817"/>
      <c r="DU122" s="817"/>
      <c r="DV122" s="794">
        <v>0.1</v>
      </c>
      <c r="DW122" s="794"/>
      <c r="DX122" s="794"/>
      <c r="DY122" s="794"/>
      <c r="DZ122" s="795"/>
    </row>
    <row r="123" spans="1:130" s="230" customFormat="1" ht="26.25" customHeight="1" x14ac:dyDescent="0.15">
      <c r="A123" s="884"/>
      <c r="B123" s="885"/>
      <c r="C123" s="815" t="s">
        <v>456</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436</v>
      </c>
      <c r="AB123" s="780"/>
      <c r="AC123" s="780"/>
      <c r="AD123" s="780"/>
      <c r="AE123" s="781"/>
      <c r="AF123" s="782" t="s">
        <v>129</v>
      </c>
      <c r="AG123" s="780"/>
      <c r="AH123" s="780"/>
      <c r="AI123" s="780"/>
      <c r="AJ123" s="781"/>
      <c r="AK123" s="782" t="s">
        <v>436</v>
      </c>
      <c r="AL123" s="780"/>
      <c r="AM123" s="780"/>
      <c r="AN123" s="780"/>
      <c r="AO123" s="781"/>
      <c r="AP123" s="821" t="s">
        <v>129</v>
      </c>
      <c r="AQ123" s="822"/>
      <c r="AR123" s="822"/>
      <c r="AS123" s="822"/>
      <c r="AT123" s="823"/>
      <c r="AU123" s="880"/>
      <c r="AV123" s="881"/>
      <c r="AW123" s="881"/>
      <c r="AX123" s="881"/>
      <c r="AY123" s="881"/>
      <c r="AZ123" s="251" t="s">
        <v>187</v>
      </c>
      <c r="BA123" s="251"/>
      <c r="BB123" s="251"/>
      <c r="BC123" s="251"/>
      <c r="BD123" s="251"/>
      <c r="BE123" s="251"/>
      <c r="BF123" s="251"/>
      <c r="BG123" s="251"/>
      <c r="BH123" s="251"/>
      <c r="BI123" s="251"/>
      <c r="BJ123" s="251"/>
      <c r="BK123" s="251"/>
      <c r="BL123" s="251"/>
      <c r="BM123" s="251"/>
      <c r="BN123" s="251"/>
      <c r="BO123" s="854" t="s">
        <v>471</v>
      </c>
      <c r="BP123" s="855"/>
      <c r="BQ123" s="851">
        <v>38501380</v>
      </c>
      <c r="BR123" s="852"/>
      <c r="BS123" s="852"/>
      <c r="BT123" s="852"/>
      <c r="BU123" s="852"/>
      <c r="BV123" s="852">
        <v>39285489</v>
      </c>
      <c r="BW123" s="852"/>
      <c r="BX123" s="852"/>
      <c r="BY123" s="852"/>
      <c r="BZ123" s="852"/>
      <c r="CA123" s="852">
        <v>37540120</v>
      </c>
      <c r="CB123" s="852"/>
      <c r="CC123" s="852"/>
      <c r="CD123" s="852"/>
      <c r="CE123" s="852"/>
      <c r="CF123" s="748"/>
      <c r="CG123" s="749"/>
      <c r="CH123" s="749"/>
      <c r="CI123" s="749"/>
      <c r="CJ123" s="853"/>
      <c r="CK123" s="866"/>
      <c r="CL123" s="835"/>
      <c r="CM123" s="835"/>
      <c r="CN123" s="835"/>
      <c r="CO123" s="836"/>
      <c r="CP123" s="844" t="s">
        <v>472</v>
      </c>
      <c r="CQ123" s="845"/>
      <c r="CR123" s="845"/>
      <c r="CS123" s="845"/>
      <c r="CT123" s="845"/>
      <c r="CU123" s="845"/>
      <c r="CV123" s="845"/>
      <c r="CW123" s="845"/>
      <c r="CX123" s="845"/>
      <c r="CY123" s="845"/>
      <c r="CZ123" s="845"/>
      <c r="DA123" s="845"/>
      <c r="DB123" s="845"/>
      <c r="DC123" s="845"/>
      <c r="DD123" s="845"/>
      <c r="DE123" s="845"/>
      <c r="DF123" s="846"/>
      <c r="DG123" s="779" t="s">
        <v>436</v>
      </c>
      <c r="DH123" s="780"/>
      <c r="DI123" s="780"/>
      <c r="DJ123" s="780"/>
      <c r="DK123" s="781"/>
      <c r="DL123" s="782" t="s">
        <v>436</v>
      </c>
      <c r="DM123" s="780"/>
      <c r="DN123" s="780"/>
      <c r="DO123" s="780"/>
      <c r="DP123" s="781"/>
      <c r="DQ123" s="782" t="s">
        <v>436</v>
      </c>
      <c r="DR123" s="780"/>
      <c r="DS123" s="780"/>
      <c r="DT123" s="780"/>
      <c r="DU123" s="781"/>
      <c r="DV123" s="821" t="s">
        <v>129</v>
      </c>
      <c r="DW123" s="822"/>
      <c r="DX123" s="822"/>
      <c r="DY123" s="822"/>
      <c r="DZ123" s="823"/>
    </row>
    <row r="124" spans="1:130" s="230" customFormat="1" ht="26.25" customHeight="1" thickBot="1" x14ac:dyDescent="0.2">
      <c r="A124" s="884"/>
      <c r="B124" s="885"/>
      <c r="C124" s="815" t="s">
        <v>459</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436</v>
      </c>
      <c r="AB124" s="780"/>
      <c r="AC124" s="780"/>
      <c r="AD124" s="780"/>
      <c r="AE124" s="781"/>
      <c r="AF124" s="782" t="s">
        <v>436</v>
      </c>
      <c r="AG124" s="780"/>
      <c r="AH124" s="780"/>
      <c r="AI124" s="780"/>
      <c r="AJ124" s="781"/>
      <c r="AK124" s="782" t="s">
        <v>129</v>
      </c>
      <c r="AL124" s="780"/>
      <c r="AM124" s="780"/>
      <c r="AN124" s="780"/>
      <c r="AO124" s="781"/>
      <c r="AP124" s="821" t="s">
        <v>436</v>
      </c>
      <c r="AQ124" s="822"/>
      <c r="AR124" s="822"/>
      <c r="AS124" s="822"/>
      <c r="AT124" s="823"/>
      <c r="AU124" s="847" t="s">
        <v>473</v>
      </c>
      <c r="AV124" s="848"/>
      <c r="AW124" s="848"/>
      <c r="AX124" s="848"/>
      <c r="AY124" s="848"/>
      <c r="AZ124" s="848"/>
      <c r="BA124" s="848"/>
      <c r="BB124" s="848"/>
      <c r="BC124" s="848"/>
      <c r="BD124" s="848"/>
      <c r="BE124" s="848"/>
      <c r="BF124" s="848"/>
      <c r="BG124" s="848"/>
      <c r="BH124" s="848"/>
      <c r="BI124" s="848"/>
      <c r="BJ124" s="848"/>
      <c r="BK124" s="848"/>
      <c r="BL124" s="848"/>
      <c r="BM124" s="848"/>
      <c r="BN124" s="848"/>
      <c r="BO124" s="848"/>
      <c r="BP124" s="849"/>
      <c r="BQ124" s="850">
        <v>62.8</v>
      </c>
      <c r="BR124" s="842"/>
      <c r="BS124" s="842"/>
      <c r="BT124" s="842"/>
      <c r="BU124" s="842"/>
      <c r="BV124" s="842">
        <v>45.6</v>
      </c>
      <c r="BW124" s="842"/>
      <c r="BX124" s="842"/>
      <c r="BY124" s="842"/>
      <c r="BZ124" s="842"/>
      <c r="CA124" s="842">
        <v>45.1</v>
      </c>
      <c r="CB124" s="842"/>
      <c r="CC124" s="842"/>
      <c r="CD124" s="842"/>
      <c r="CE124" s="842"/>
      <c r="CF124" s="726"/>
      <c r="CG124" s="727"/>
      <c r="CH124" s="727"/>
      <c r="CI124" s="727"/>
      <c r="CJ124" s="843"/>
      <c r="CK124" s="867"/>
      <c r="CL124" s="867"/>
      <c r="CM124" s="867"/>
      <c r="CN124" s="867"/>
      <c r="CO124" s="868"/>
      <c r="CP124" s="844" t="s">
        <v>474</v>
      </c>
      <c r="CQ124" s="845"/>
      <c r="CR124" s="845"/>
      <c r="CS124" s="845"/>
      <c r="CT124" s="845"/>
      <c r="CU124" s="845"/>
      <c r="CV124" s="845"/>
      <c r="CW124" s="845"/>
      <c r="CX124" s="845"/>
      <c r="CY124" s="845"/>
      <c r="CZ124" s="845"/>
      <c r="DA124" s="845"/>
      <c r="DB124" s="845"/>
      <c r="DC124" s="845"/>
      <c r="DD124" s="845"/>
      <c r="DE124" s="845"/>
      <c r="DF124" s="846"/>
      <c r="DG124" s="763" t="s">
        <v>129</v>
      </c>
      <c r="DH124" s="764"/>
      <c r="DI124" s="764"/>
      <c r="DJ124" s="764"/>
      <c r="DK124" s="765"/>
      <c r="DL124" s="766" t="s">
        <v>436</v>
      </c>
      <c r="DM124" s="764"/>
      <c r="DN124" s="764"/>
      <c r="DO124" s="764"/>
      <c r="DP124" s="765"/>
      <c r="DQ124" s="766" t="s">
        <v>129</v>
      </c>
      <c r="DR124" s="764"/>
      <c r="DS124" s="764"/>
      <c r="DT124" s="764"/>
      <c r="DU124" s="765"/>
      <c r="DV124" s="828" t="s">
        <v>436</v>
      </c>
      <c r="DW124" s="829"/>
      <c r="DX124" s="829"/>
      <c r="DY124" s="829"/>
      <c r="DZ124" s="830"/>
    </row>
    <row r="125" spans="1:130" s="230" customFormat="1" ht="26.25" customHeight="1" x14ac:dyDescent="0.15">
      <c r="A125" s="884"/>
      <c r="B125" s="885"/>
      <c r="C125" s="815" t="s">
        <v>461</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129</v>
      </c>
      <c r="AB125" s="780"/>
      <c r="AC125" s="780"/>
      <c r="AD125" s="780"/>
      <c r="AE125" s="781"/>
      <c r="AF125" s="782" t="s">
        <v>129</v>
      </c>
      <c r="AG125" s="780"/>
      <c r="AH125" s="780"/>
      <c r="AI125" s="780"/>
      <c r="AJ125" s="781"/>
      <c r="AK125" s="782" t="s">
        <v>436</v>
      </c>
      <c r="AL125" s="780"/>
      <c r="AM125" s="780"/>
      <c r="AN125" s="780"/>
      <c r="AO125" s="781"/>
      <c r="AP125" s="821" t="s">
        <v>436</v>
      </c>
      <c r="AQ125" s="822"/>
      <c r="AR125" s="822"/>
      <c r="AS125" s="822"/>
      <c r="AT125" s="823"/>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31" t="s">
        <v>475</v>
      </c>
      <c r="CL125" s="832"/>
      <c r="CM125" s="832"/>
      <c r="CN125" s="832"/>
      <c r="CO125" s="833"/>
      <c r="CP125" s="840" t="s">
        <v>476</v>
      </c>
      <c r="CQ125" s="808"/>
      <c r="CR125" s="808"/>
      <c r="CS125" s="808"/>
      <c r="CT125" s="808"/>
      <c r="CU125" s="808"/>
      <c r="CV125" s="808"/>
      <c r="CW125" s="808"/>
      <c r="CX125" s="808"/>
      <c r="CY125" s="808"/>
      <c r="CZ125" s="808"/>
      <c r="DA125" s="808"/>
      <c r="DB125" s="808"/>
      <c r="DC125" s="808"/>
      <c r="DD125" s="808"/>
      <c r="DE125" s="808"/>
      <c r="DF125" s="809"/>
      <c r="DG125" s="841" t="s">
        <v>129</v>
      </c>
      <c r="DH125" s="825"/>
      <c r="DI125" s="825"/>
      <c r="DJ125" s="825"/>
      <c r="DK125" s="825"/>
      <c r="DL125" s="825" t="s">
        <v>436</v>
      </c>
      <c r="DM125" s="825"/>
      <c r="DN125" s="825"/>
      <c r="DO125" s="825"/>
      <c r="DP125" s="825"/>
      <c r="DQ125" s="825" t="s">
        <v>436</v>
      </c>
      <c r="DR125" s="825"/>
      <c r="DS125" s="825"/>
      <c r="DT125" s="825"/>
      <c r="DU125" s="825"/>
      <c r="DV125" s="826" t="s">
        <v>436</v>
      </c>
      <c r="DW125" s="826"/>
      <c r="DX125" s="826"/>
      <c r="DY125" s="826"/>
      <c r="DZ125" s="827"/>
    </row>
    <row r="126" spans="1:130" s="230" customFormat="1" ht="26.25" customHeight="1" thickBot="1" x14ac:dyDescent="0.2">
      <c r="A126" s="884"/>
      <c r="B126" s="885"/>
      <c r="C126" s="815" t="s">
        <v>463</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v>11548</v>
      </c>
      <c r="AB126" s="780"/>
      <c r="AC126" s="780"/>
      <c r="AD126" s="780"/>
      <c r="AE126" s="781"/>
      <c r="AF126" s="782">
        <v>11475</v>
      </c>
      <c r="AG126" s="780"/>
      <c r="AH126" s="780"/>
      <c r="AI126" s="780"/>
      <c r="AJ126" s="781"/>
      <c r="AK126" s="782">
        <v>11401</v>
      </c>
      <c r="AL126" s="780"/>
      <c r="AM126" s="780"/>
      <c r="AN126" s="780"/>
      <c r="AO126" s="781"/>
      <c r="AP126" s="821">
        <v>0.1</v>
      </c>
      <c r="AQ126" s="822"/>
      <c r="AR126" s="822"/>
      <c r="AS126" s="822"/>
      <c r="AT126" s="823"/>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34"/>
      <c r="CL126" s="835"/>
      <c r="CM126" s="835"/>
      <c r="CN126" s="835"/>
      <c r="CO126" s="836"/>
      <c r="CP126" s="815" t="s">
        <v>477</v>
      </c>
      <c r="CQ126" s="752"/>
      <c r="CR126" s="752"/>
      <c r="CS126" s="752"/>
      <c r="CT126" s="752"/>
      <c r="CU126" s="752"/>
      <c r="CV126" s="752"/>
      <c r="CW126" s="752"/>
      <c r="CX126" s="752"/>
      <c r="CY126" s="752"/>
      <c r="CZ126" s="752"/>
      <c r="DA126" s="752"/>
      <c r="DB126" s="752"/>
      <c r="DC126" s="752"/>
      <c r="DD126" s="752"/>
      <c r="DE126" s="752"/>
      <c r="DF126" s="753"/>
      <c r="DG126" s="816" t="s">
        <v>436</v>
      </c>
      <c r="DH126" s="817"/>
      <c r="DI126" s="817"/>
      <c r="DJ126" s="817"/>
      <c r="DK126" s="817"/>
      <c r="DL126" s="817" t="s">
        <v>129</v>
      </c>
      <c r="DM126" s="817"/>
      <c r="DN126" s="817"/>
      <c r="DO126" s="817"/>
      <c r="DP126" s="817"/>
      <c r="DQ126" s="817" t="s">
        <v>436</v>
      </c>
      <c r="DR126" s="817"/>
      <c r="DS126" s="817"/>
      <c r="DT126" s="817"/>
      <c r="DU126" s="817"/>
      <c r="DV126" s="794" t="s">
        <v>436</v>
      </c>
      <c r="DW126" s="794"/>
      <c r="DX126" s="794"/>
      <c r="DY126" s="794"/>
      <c r="DZ126" s="795"/>
    </row>
    <row r="127" spans="1:130" s="230" customFormat="1" ht="26.25" customHeight="1" x14ac:dyDescent="0.15">
      <c r="A127" s="886"/>
      <c r="B127" s="887"/>
      <c r="C127" s="818" t="s">
        <v>478</v>
      </c>
      <c r="D127" s="819"/>
      <c r="E127" s="819"/>
      <c r="F127" s="819"/>
      <c r="G127" s="819"/>
      <c r="H127" s="819"/>
      <c r="I127" s="819"/>
      <c r="J127" s="819"/>
      <c r="K127" s="819"/>
      <c r="L127" s="819"/>
      <c r="M127" s="819"/>
      <c r="N127" s="819"/>
      <c r="O127" s="819"/>
      <c r="P127" s="819"/>
      <c r="Q127" s="819"/>
      <c r="R127" s="819"/>
      <c r="S127" s="819"/>
      <c r="T127" s="819"/>
      <c r="U127" s="819"/>
      <c r="V127" s="819"/>
      <c r="W127" s="819"/>
      <c r="X127" s="819"/>
      <c r="Y127" s="819"/>
      <c r="Z127" s="820"/>
      <c r="AA127" s="779">
        <v>128</v>
      </c>
      <c r="AB127" s="780"/>
      <c r="AC127" s="780"/>
      <c r="AD127" s="780"/>
      <c r="AE127" s="781"/>
      <c r="AF127" s="782">
        <v>145</v>
      </c>
      <c r="AG127" s="780"/>
      <c r="AH127" s="780"/>
      <c r="AI127" s="780"/>
      <c r="AJ127" s="781"/>
      <c r="AK127" s="782">
        <v>155</v>
      </c>
      <c r="AL127" s="780"/>
      <c r="AM127" s="780"/>
      <c r="AN127" s="780"/>
      <c r="AO127" s="781"/>
      <c r="AP127" s="821">
        <v>0</v>
      </c>
      <c r="AQ127" s="822"/>
      <c r="AR127" s="822"/>
      <c r="AS127" s="822"/>
      <c r="AT127" s="823"/>
      <c r="AU127" s="232"/>
      <c r="AV127" s="232"/>
      <c r="AW127" s="232"/>
      <c r="AX127" s="824" t="s">
        <v>479</v>
      </c>
      <c r="AY127" s="812"/>
      <c r="AZ127" s="812"/>
      <c r="BA127" s="812"/>
      <c r="BB127" s="812"/>
      <c r="BC127" s="812"/>
      <c r="BD127" s="812"/>
      <c r="BE127" s="813"/>
      <c r="BF127" s="811" t="s">
        <v>480</v>
      </c>
      <c r="BG127" s="812"/>
      <c r="BH127" s="812"/>
      <c r="BI127" s="812"/>
      <c r="BJ127" s="812"/>
      <c r="BK127" s="812"/>
      <c r="BL127" s="813"/>
      <c r="BM127" s="811" t="s">
        <v>481</v>
      </c>
      <c r="BN127" s="812"/>
      <c r="BO127" s="812"/>
      <c r="BP127" s="812"/>
      <c r="BQ127" s="812"/>
      <c r="BR127" s="812"/>
      <c r="BS127" s="813"/>
      <c r="BT127" s="811" t="s">
        <v>482</v>
      </c>
      <c r="BU127" s="812"/>
      <c r="BV127" s="812"/>
      <c r="BW127" s="812"/>
      <c r="BX127" s="812"/>
      <c r="BY127" s="812"/>
      <c r="BZ127" s="814"/>
      <c r="CA127" s="232"/>
      <c r="CB127" s="232"/>
      <c r="CC127" s="232"/>
      <c r="CD127" s="255"/>
      <c r="CE127" s="255"/>
      <c r="CF127" s="255"/>
      <c r="CG127" s="232"/>
      <c r="CH127" s="232"/>
      <c r="CI127" s="232"/>
      <c r="CJ127" s="254"/>
      <c r="CK127" s="834"/>
      <c r="CL127" s="835"/>
      <c r="CM127" s="835"/>
      <c r="CN127" s="835"/>
      <c r="CO127" s="836"/>
      <c r="CP127" s="815" t="s">
        <v>483</v>
      </c>
      <c r="CQ127" s="752"/>
      <c r="CR127" s="752"/>
      <c r="CS127" s="752"/>
      <c r="CT127" s="752"/>
      <c r="CU127" s="752"/>
      <c r="CV127" s="752"/>
      <c r="CW127" s="752"/>
      <c r="CX127" s="752"/>
      <c r="CY127" s="752"/>
      <c r="CZ127" s="752"/>
      <c r="DA127" s="752"/>
      <c r="DB127" s="752"/>
      <c r="DC127" s="752"/>
      <c r="DD127" s="752"/>
      <c r="DE127" s="752"/>
      <c r="DF127" s="753"/>
      <c r="DG127" s="816" t="s">
        <v>129</v>
      </c>
      <c r="DH127" s="817"/>
      <c r="DI127" s="817"/>
      <c r="DJ127" s="817"/>
      <c r="DK127" s="817"/>
      <c r="DL127" s="817" t="s">
        <v>436</v>
      </c>
      <c r="DM127" s="817"/>
      <c r="DN127" s="817"/>
      <c r="DO127" s="817"/>
      <c r="DP127" s="817"/>
      <c r="DQ127" s="817" t="s">
        <v>129</v>
      </c>
      <c r="DR127" s="817"/>
      <c r="DS127" s="817"/>
      <c r="DT127" s="817"/>
      <c r="DU127" s="817"/>
      <c r="DV127" s="794" t="s">
        <v>129</v>
      </c>
      <c r="DW127" s="794"/>
      <c r="DX127" s="794"/>
      <c r="DY127" s="794"/>
      <c r="DZ127" s="795"/>
    </row>
    <row r="128" spans="1:130" s="230" customFormat="1" ht="26.25" customHeight="1" thickBot="1" x14ac:dyDescent="0.2">
      <c r="A128" s="796" t="s">
        <v>484</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485</v>
      </c>
      <c r="X128" s="798"/>
      <c r="Y128" s="798"/>
      <c r="Z128" s="799"/>
      <c r="AA128" s="800">
        <v>458544</v>
      </c>
      <c r="AB128" s="801"/>
      <c r="AC128" s="801"/>
      <c r="AD128" s="801"/>
      <c r="AE128" s="802"/>
      <c r="AF128" s="803">
        <v>622273</v>
      </c>
      <c r="AG128" s="801"/>
      <c r="AH128" s="801"/>
      <c r="AI128" s="801"/>
      <c r="AJ128" s="802"/>
      <c r="AK128" s="803">
        <v>444476</v>
      </c>
      <c r="AL128" s="801"/>
      <c r="AM128" s="801"/>
      <c r="AN128" s="801"/>
      <c r="AO128" s="802"/>
      <c r="AP128" s="804"/>
      <c r="AQ128" s="805"/>
      <c r="AR128" s="805"/>
      <c r="AS128" s="805"/>
      <c r="AT128" s="806"/>
      <c r="AU128" s="232"/>
      <c r="AV128" s="232"/>
      <c r="AW128" s="232"/>
      <c r="AX128" s="807" t="s">
        <v>486</v>
      </c>
      <c r="AY128" s="808"/>
      <c r="AZ128" s="808"/>
      <c r="BA128" s="808"/>
      <c r="BB128" s="808"/>
      <c r="BC128" s="808"/>
      <c r="BD128" s="808"/>
      <c r="BE128" s="809"/>
      <c r="BF128" s="786" t="s">
        <v>436</v>
      </c>
      <c r="BG128" s="787"/>
      <c r="BH128" s="787"/>
      <c r="BI128" s="787"/>
      <c r="BJ128" s="787"/>
      <c r="BK128" s="787"/>
      <c r="BL128" s="810"/>
      <c r="BM128" s="786">
        <v>12.94</v>
      </c>
      <c r="BN128" s="787"/>
      <c r="BO128" s="787"/>
      <c r="BP128" s="787"/>
      <c r="BQ128" s="787"/>
      <c r="BR128" s="787"/>
      <c r="BS128" s="810"/>
      <c r="BT128" s="786">
        <v>20</v>
      </c>
      <c r="BU128" s="787"/>
      <c r="BV128" s="787"/>
      <c r="BW128" s="787"/>
      <c r="BX128" s="787"/>
      <c r="BY128" s="787"/>
      <c r="BZ128" s="788"/>
      <c r="CA128" s="255"/>
      <c r="CB128" s="255"/>
      <c r="CC128" s="255"/>
      <c r="CD128" s="255"/>
      <c r="CE128" s="255"/>
      <c r="CF128" s="255"/>
      <c r="CG128" s="232"/>
      <c r="CH128" s="232"/>
      <c r="CI128" s="232"/>
      <c r="CJ128" s="254"/>
      <c r="CK128" s="837"/>
      <c r="CL128" s="838"/>
      <c r="CM128" s="838"/>
      <c r="CN128" s="838"/>
      <c r="CO128" s="839"/>
      <c r="CP128" s="789" t="s">
        <v>487</v>
      </c>
      <c r="CQ128" s="730"/>
      <c r="CR128" s="730"/>
      <c r="CS128" s="730"/>
      <c r="CT128" s="730"/>
      <c r="CU128" s="730"/>
      <c r="CV128" s="730"/>
      <c r="CW128" s="730"/>
      <c r="CX128" s="730"/>
      <c r="CY128" s="730"/>
      <c r="CZ128" s="730"/>
      <c r="DA128" s="730"/>
      <c r="DB128" s="730"/>
      <c r="DC128" s="730"/>
      <c r="DD128" s="730"/>
      <c r="DE128" s="730"/>
      <c r="DF128" s="731"/>
      <c r="DG128" s="790" t="s">
        <v>436</v>
      </c>
      <c r="DH128" s="791"/>
      <c r="DI128" s="791"/>
      <c r="DJ128" s="791"/>
      <c r="DK128" s="791"/>
      <c r="DL128" s="791" t="s">
        <v>436</v>
      </c>
      <c r="DM128" s="791"/>
      <c r="DN128" s="791"/>
      <c r="DO128" s="791"/>
      <c r="DP128" s="791"/>
      <c r="DQ128" s="791" t="s">
        <v>436</v>
      </c>
      <c r="DR128" s="791"/>
      <c r="DS128" s="791"/>
      <c r="DT128" s="791"/>
      <c r="DU128" s="791"/>
      <c r="DV128" s="792" t="s">
        <v>129</v>
      </c>
      <c r="DW128" s="792"/>
      <c r="DX128" s="792"/>
      <c r="DY128" s="792"/>
      <c r="DZ128" s="793"/>
    </row>
    <row r="129" spans="1:131" s="230" customFormat="1" ht="26.25" customHeight="1" x14ac:dyDescent="0.15">
      <c r="A129" s="774" t="s">
        <v>109</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488</v>
      </c>
      <c r="X129" s="777"/>
      <c r="Y129" s="777"/>
      <c r="Z129" s="778"/>
      <c r="AA129" s="779">
        <v>12905817</v>
      </c>
      <c r="AB129" s="780"/>
      <c r="AC129" s="780"/>
      <c r="AD129" s="780"/>
      <c r="AE129" s="781"/>
      <c r="AF129" s="782">
        <v>13253475</v>
      </c>
      <c r="AG129" s="780"/>
      <c r="AH129" s="780"/>
      <c r="AI129" s="780"/>
      <c r="AJ129" s="781"/>
      <c r="AK129" s="782">
        <v>13056257</v>
      </c>
      <c r="AL129" s="780"/>
      <c r="AM129" s="780"/>
      <c r="AN129" s="780"/>
      <c r="AO129" s="781"/>
      <c r="AP129" s="783"/>
      <c r="AQ129" s="784"/>
      <c r="AR129" s="784"/>
      <c r="AS129" s="784"/>
      <c r="AT129" s="785"/>
      <c r="AU129" s="233"/>
      <c r="AV129" s="233"/>
      <c r="AW129" s="233"/>
      <c r="AX129" s="751" t="s">
        <v>489</v>
      </c>
      <c r="AY129" s="752"/>
      <c r="AZ129" s="752"/>
      <c r="BA129" s="752"/>
      <c r="BB129" s="752"/>
      <c r="BC129" s="752"/>
      <c r="BD129" s="752"/>
      <c r="BE129" s="753"/>
      <c r="BF129" s="770" t="s">
        <v>436</v>
      </c>
      <c r="BG129" s="771"/>
      <c r="BH129" s="771"/>
      <c r="BI129" s="771"/>
      <c r="BJ129" s="771"/>
      <c r="BK129" s="771"/>
      <c r="BL129" s="772"/>
      <c r="BM129" s="770">
        <v>17.940000000000001</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774" t="s">
        <v>490</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491</v>
      </c>
      <c r="X130" s="777"/>
      <c r="Y130" s="777"/>
      <c r="Z130" s="778"/>
      <c r="AA130" s="779">
        <v>2316800</v>
      </c>
      <c r="AB130" s="780"/>
      <c r="AC130" s="780"/>
      <c r="AD130" s="780"/>
      <c r="AE130" s="781"/>
      <c r="AF130" s="782">
        <v>2291048</v>
      </c>
      <c r="AG130" s="780"/>
      <c r="AH130" s="780"/>
      <c r="AI130" s="780"/>
      <c r="AJ130" s="781"/>
      <c r="AK130" s="782">
        <v>2297638</v>
      </c>
      <c r="AL130" s="780"/>
      <c r="AM130" s="780"/>
      <c r="AN130" s="780"/>
      <c r="AO130" s="781"/>
      <c r="AP130" s="783"/>
      <c r="AQ130" s="784"/>
      <c r="AR130" s="784"/>
      <c r="AS130" s="784"/>
      <c r="AT130" s="785"/>
      <c r="AU130" s="233"/>
      <c r="AV130" s="233"/>
      <c r="AW130" s="233"/>
      <c r="AX130" s="751" t="s">
        <v>492</v>
      </c>
      <c r="AY130" s="752"/>
      <c r="AZ130" s="752"/>
      <c r="BA130" s="752"/>
      <c r="BB130" s="752"/>
      <c r="BC130" s="752"/>
      <c r="BD130" s="752"/>
      <c r="BE130" s="753"/>
      <c r="BF130" s="754">
        <v>13.4</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493</v>
      </c>
      <c r="X131" s="761"/>
      <c r="Y131" s="761"/>
      <c r="Z131" s="762"/>
      <c r="AA131" s="763">
        <v>10589017</v>
      </c>
      <c r="AB131" s="764"/>
      <c r="AC131" s="764"/>
      <c r="AD131" s="764"/>
      <c r="AE131" s="765"/>
      <c r="AF131" s="766">
        <v>10962427</v>
      </c>
      <c r="AG131" s="764"/>
      <c r="AH131" s="764"/>
      <c r="AI131" s="764"/>
      <c r="AJ131" s="765"/>
      <c r="AK131" s="766">
        <v>10758619</v>
      </c>
      <c r="AL131" s="764"/>
      <c r="AM131" s="764"/>
      <c r="AN131" s="764"/>
      <c r="AO131" s="765"/>
      <c r="AP131" s="767"/>
      <c r="AQ131" s="768"/>
      <c r="AR131" s="768"/>
      <c r="AS131" s="768"/>
      <c r="AT131" s="769"/>
      <c r="AU131" s="233"/>
      <c r="AV131" s="233"/>
      <c r="AW131" s="233"/>
      <c r="AX131" s="729" t="s">
        <v>494</v>
      </c>
      <c r="AY131" s="730"/>
      <c r="AZ131" s="730"/>
      <c r="BA131" s="730"/>
      <c r="BB131" s="730"/>
      <c r="BC131" s="730"/>
      <c r="BD131" s="730"/>
      <c r="BE131" s="731"/>
      <c r="BF131" s="732">
        <v>45.1</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738" t="s">
        <v>495</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496</v>
      </c>
      <c r="W132" s="742"/>
      <c r="X132" s="742"/>
      <c r="Y132" s="742"/>
      <c r="Z132" s="743"/>
      <c r="AA132" s="744">
        <v>14.622896539999999</v>
      </c>
      <c r="AB132" s="745"/>
      <c r="AC132" s="745"/>
      <c r="AD132" s="745"/>
      <c r="AE132" s="746"/>
      <c r="AF132" s="747">
        <v>13.15785273</v>
      </c>
      <c r="AG132" s="745"/>
      <c r="AH132" s="745"/>
      <c r="AI132" s="745"/>
      <c r="AJ132" s="746"/>
      <c r="AK132" s="747">
        <v>12.538299439999999</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497</v>
      </c>
      <c r="W133" s="721"/>
      <c r="X133" s="721"/>
      <c r="Y133" s="721"/>
      <c r="Z133" s="722"/>
      <c r="AA133" s="723">
        <v>14.3</v>
      </c>
      <c r="AB133" s="724"/>
      <c r="AC133" s="724"/>
      <c r="AD133" s="724"/>
      <c r="AE133" s="725"/>
      <c r="AF133" s="723">
        <v>14</v>
      </c>
      <c r="AG133" s="724"/>
      <c r="AH133" s="724"/>
      <c r="AI133" s="724"/>
      <c r="AJ133" s="725"/>
      <c r="AK133" s="723">
        <v>13.4</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kSlzSHpK5Omt86aTp9VX9GYTcdpJ95LT61gJfm1TGeKIagJ8kzk7gyyvWUmInCpXah/1PAMte03TH6HOjSYC1Q==" saltValue="eoN6TSfYXiP3xwez2P8JMQ==" spinCount="100000" sheet="1" objects="1" scenarios="1" formatRows="0"/>
  <mergeCells count="2035">
    <mergeCell ref="AK5:AO6"/>
    <mergeCell ref="AP5:AT6"/>
    <mergeCell ref="AU5:AY6"/>
    <mergeCell ref="BQ5:CG6"/>
    <mergeCell ref="CH5:CL6"/>
    <mergeCell ref="CM5:CQ6"/>
    <mergeCell ref="A2:BI2"/>
    <mergeCell ref="DJ2:DO2"/>
    <mergeCell ref="DQ2:DZ2"/>
    <mergeCell ref="A4:AY4"/>
    <mergeCell ref="BQ4:DZ4"/>
    <mergeCell ref="A5:P6"/>
    <mergeCell ref="Q5:U6"/>
    <mergeCell ref="V5:Z6"/>
    <mergeCell ref="AA5:AE6"/>
    <mergeCell ref="AF5:AJ6"/>
    <mergeCell ref="DL7:DP7"/>
    <mergeCell ref="DQ7:DU7"/>
    <mergeCell ref="DV7:DZ7"/>
    <mergeCell ref="B8:P8"/>
    <mergeCell ref="Q8:U8"/>
    <mergeCell ref="V8:Z8"/>
    <mergeCell ref="AA8:AE8"/>
    <mergeCell ref="AF8:AJ8"/>
    <mergeCell ref="AK8:AO8"/>
    <mergeCell ref="AP8:AT8"/>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A3" zoomScaleNormal="85" zoomScaleSheetLayoutView="100" workbookViewId="0"/>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498</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9Rq2Kd6rHu1KmJ2FHi9TB7rkoeBww2+yK8NbgDWbyqYYAlq1OHWa4Ijsx4GNN/LQm9vKG5NXo9DJkwZfo6otIA==" saltValue="PSbwV9yGHKlNRyivuGtGE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A67" zoomScaleNormal="100"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39k1uqNvLXl2siGVMq1kckrCqtkgyBhiwp0uBF3kPXJnUyN5zIgp/aMZBqgmGZnoRL9+RZOInxY6zfrFBGiqkQ==" saltValue="Kl6SIBS28UwtREFIfJDOTg=="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499</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500</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26" t="s">
        <v>501</v>
      </c>
      <c r="AP7" s="272"/>
      <c r="AQ7" s="273" t="s">
        <v>502</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27"/>
      <c r="AP8" s="278" t="s">
        <v>503</v>
      </c>
      <c r="AQ8" s="279" t="s">
        <v>504</v>
      </c>
      <c r="AR8" s="280" t="s">
        <v>505</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28" t="s">
        <v>506</v>
      </c>
      <c r="AL9" s="1129"/>
      <c r="AM9" s="1129"/>
      <c r="AN9" s="1130"/>
      <c r="AO9" s="281">
        <v>3920500</v>
      </c>
      <c r="AP9" s="281">
        <v>93734</v>
      </c>
      <c r="AQ9" s="282">
        <v>105319</v>
      </c>
      <c r="AR9" s="283">
        <v>-11</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28" t="s">
        <v>507</v>
      </c>
      <c r="AL10" s="1129"/>
      <c r="AM10" s="1129"/>
      <c r="AN10" s="1130"/>
      <c r="AO10" s="284">
        <v>521199</v>
      </c>
      <c r="AP10" s="284">
        <v>12461</v>
      </c>
      <c r="AQ10" s="285">
        <v>9860</v>
      </c>
      <c r="AR10" s="286">
        <v>26.4</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28" t="s">
        <v>508</v>
      </c>
      <c r="AL11" s="1129"/>
      <c r="AM11" s="1129"/>
      <c r="AN11" s="1130"/>
      <c r="AO11" s="284">
        <v>28294</v>
      </c>
      <c r="AP11" s="284">
        <v>676</v>
      </c>
      <c r="AQ11" s="285">
        <v>1656</v>
      </c>
      <c r="AR11" s="286">
        <v>-59.2</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28" t="s">
        <v>509</v>
      </c>
      <c r="AL12" s="1129"/>
      <c r="AM12" s="1129"/>
      <c r="AN12" s="1130"/>
      <c r="AO12" s="284" t="s">
        <v>510</v>
      </c>
      <c r="AP12" s="284" t="s">
        <v>510</v>
      </c>
      <c r="AQ12" s="285">
        <v>3</v>
      </c>
      <c r="AR12" s="286" t="s">
        <v>510</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28" t="s">
        <v>511</v>
      </c>
      <c r="AL13" s="1129"/>
      <c r="AM13" s="1129"/>
      <c r="AN13" s="1130"/>
      <c r="AO13" s="284">
        <v>427782</v>
      </c>
      <c r="AP13" s="284">
        <v>10228</v>
      </c>
      <c r="AQ13" s="285">
        <v>4056</v>
      </c>
      <c r="AR13" s="286">
        <v>152.19999999999999</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28" t="s">
        <v>512</v>
      </c>
      <c r="AL14" s="1129"/>
      <c r="AM14" s="1129"/>
      <c r="AN14" s="1130"/>
      <c r="AO14" s="284">
        <v>60370</v>
      </c>
      <c r="AP14" s="284">
        <v>1443</v>
      </c>
      <c r="AQ14" s="285">
        <v>2339</v>
      </c>
      <c r="AR14" s="286">
        <v>-38.299999999999997</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1" t="s">
        <v>513</v>
      </c>
      <c r="AL15" s="1132"/>
      <c r="AM15" s="1132"/>
      <c r="AN15" s="1133"/>
      <c r="AO15" s="284">
        <v>-289585</v>
      </c>
      <c r="AP15" s="284">
        <v>-6924</v>
      </c>
      <c r="AQ15" s="285">
        <v>-7717</v>
      </c>
      <c r="AR15" s="286">
        <v>-10.3</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1" t="s">
        <v>187</v>
      </c>
      <c r="AL16" s="1132"/>
      <c r="AM16" s="1132"/>
      <c r="AN16" s="1133"/>
      <c r="AO16" s="284">
        <v>4668560</v>
      </c>
      <c r="AP16" s="284">
        <v>111619</v>
      </c>
      <c r="AQ16" s="285">
        <v>115515</v>
      </c>
      <c r="AR16" s="286">
        <v>-3.4</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514</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515</v>
      </c>
      <c r="AP20" s="293" t="s">
        <v>516</v>
      </c>
      <c r="AQ20" s="294" t="s">
        <v>517</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4" t="s">
        <v>518</v>
      </c>
      <c r="AL21" s="1135"/>
      <c r="AM21" s="1135"/>
      <c r="AN21" s="1136"/>
      <c r="AO21" s="297">
        <v>8.8000000000000007</v>
      </c>
      <c r="AP21" s="298">
        <v>10.69</v>
      </c>
      <c r="AQ21" s="299">
        <v>-1.89</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4" t="s">
        <v>519</v>
      </c>
      <c r="AL22" s="1135"/>
      <c r="AM22" s="1135"/>
      <c r="AN22" s="1136"/>
      <c r="AO22" s="302">
        <v>99.6</v>
      </c>
      <c r="AP22" s="303">
        <v>97.4</v>
      </c>
      <c r="AQ22" s="304">
        <v>2.2000000000000002</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37" t="s">
        <v>520</v>
      </c>
      <c r="B26" s="1137"/>
      <c r="C26" s="1137"/>
      <c r="D26" s="1137"/>
      <c r="E26" s="1137"/>
      <c r="F26" s="1137"/>
      <c r="G26" s="1137"/>
      <c r="H26" s="1137"/>
      <c r="I26" s="1137"/>
      <c r="J26" s="1137"/>
      <c r="K26" s="1137"/>
      <c r="L26" s="1137"/>
      <c r="M26" s="1137"/>
      <c r="N26" s="1137"/>
      <c r="O26" s="1137"/>
      <c r="P26" s="1137"/>
      <c r="Q26" s="1137"/>
      <c r="R26" s="1137"/>
      <c r="S26" s="1137"/>
      <c r="T26" s="1137"/>
      <c r="U26" s="1137"/>
      <c r="V26" s="1137"/>
      <c r="W26" s="1137"/>
      <c r="X26" s="1137"/>
      <c r="Y26" s="1137"/>
      <c r="Z26" s="1137"/>
      <c r="AA26" s="1137"/>
      <c r="AB26" s="1137"/>
      <c r="AC26" s="1137"/>
      <c r="AD26" s="1137"/>
      <c r="AE26" s="1137"/>
      <c r="AF26" s="1137"/>
      <c r="AG26" s="1137"/>
      <c r="AH26" s="1137"/>
      <c r="AI26" s="1137"/>
      <c r="AJ26" s="1137"/>
      <c r="AK26" s="1137"/>
      <c r="AL26" s="1137"/>
      <c r="AM26" s="1137"/>
      <c r="AN26" s="1137"/>
      <c r="AO26" s="1137"/>
      <c r="AP26" s="1137"/>
      <c r="AQ26" s="1137"/>
      <c r="AR26" s="1137"/>
      <c r="AS26" s="1137"/>
      <c r="AT26" s="267"/>
    </row>
    <row r="27" spans="1:46" x14ac:dyDescent="0.15">
      <c r="A27" s="309"/>
      <c r="AO27" s="262"/>
      <c r="AP27" s="262"/>
      <c r="AQ27" s="262"/>
      <c r="AR27" s="262"/>
      <c r="AS27" s="262"/>
      <c r="AT27" s="262"/>
    </row>
    <row r="28" spans="1:46" ht="17.25" x14ac:dyDescent="0.15">
      <c r="A28" s="263" t="s">
        <v>521</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522</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26" t="s">
        <v>501</v>
      </c>
      <c r="AP30" s="272"/>
      <c r="AQ30" s="273" t="s">
        <v>502</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27"/>
      <c r="AP31" s="278" t="s">
        <v>503</v>
      </c>
      <c r="AQ31" s="279" t="s">
        <v>504</v>
      </c>
      <c r="AR31" s="280" t="s">
        <v>505</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12" t="s">
        <v>523</v>
      </c>
      <c r="AL32" s="1113"/>
      <c r="AM32" s="1113"/>
      <c r="AN32" s="1114"/>
      <c r="AO32" s="312">
        <v>3363336</v>
      </c>
      <c r="AP32" s="312">
        <v>80413</v>
      </c>
      <c r="AQ32" s="313">
        <v>74824</v>
      </c>
      <c r="AR32" s="314">
        <v>7.5</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12" t="s">
        <v>524</v>
      </c>
      <c r="AL33" s="1113"/>
      <c r="AM33" s="1113"/>
      <c r="AN33" s="1114"/>
      <c r="AO33" s="312" t="s">
        <v>510</v>
      </c>
      <c r="AP33" s="312" t="s">
        <v>510</v>
      </c>
      <c r="AQ33" s="313" t="s">
        <v>510</v>
      </c>
      <c r="AR33" s="314" t="s">
        <v>510</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12" t="s">
        <v>525</v>
      </c>
      <c r="AL34" s="1113"/>
      <c r="AM34" s="1113"/>
      <c r="AN34" s="1114"/>
      <c r="AO34" s="312" t="s">
        <v>510</v>
      </c>
      <c r="AP34" s="312" t="s">
        <v>510</v>
      </c>
      <c r="AQ34" s="313">
        <v>1</v>
      </c>
      <c r="AR34" s="314" t="s">
        <v>510</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12" t="s">
        <v>526</v>
      </c>
      <c r="AL35" s="1113"/>
      <c r="AM35" s="1113"/>
      <c r="AN35" s="1114"/>
      <c r="AO35" s="312">
        <v>537493</v>
      </c>
      <c r="AP35" s="312">
        <v>12851</v>
      </c>
      <c r="AQ35" s="313">
        <v>17427</v>
      </c>
      <c r="AR35" s="314">
        <v>-26.3</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12" t="s">
        <v>527</v>
      </c>
      <c r="AL36" s="1113"/>
      <c r="AM36" s="1113"/>
      <c r="AN36" s="1114"/>
      <c r="AO36" s="312">
        <v>177807</v>
      </c>
      <c r="AP36" s="312">
        <v>4251</v>
      </c>
      <c r="AQ36" s="313">
        <v>2447</v>
      </c>
      <c r="AR36" s="314">
        <v>73.7</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12" t="s">
        <v>528</v>
      </c>
      <c r="AL37" s="1113"/>
      <c r="AM37" s="1113"/>
      <c r="AN37" s="1114"/>
      <c r="AO37" s="312">
        <v>11556</v>
      </c>
      <c r="AP37" s="312">
        <v>276</v>
      </c>
      <c r="AQ37" s="313">
        <v>591</v>
      </c>
      <c r="AR37" s="314">
        <v>-53.3</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15" t="s">
        <v>529</v>
      </c>
      <c r="AL38" s="1116"/>
      <c r="AM38" s="1116"/>
      <c r="AN38" s="1117"/>
      <c r="AO38" s="315">
        <v>869</v>
      </c>
      <c r="AP38" s="315">
        <v>21</v>
      </c>
      <c r="AQ38" s="316">
        <v>2</v>
      </c>
      <c r="AR38" s="304">
        <v>950</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15" t="s">
        <v>530</v>
      </c>
      <c r="AL39" s="1116"/>
      <c r="AM39" s="1116"/>
      <c r="AN39" s="1117"/>
      <c r="AO39" s="312">
        <v>-444476</v>
      </c>
      <c r="AP39" s="312">
        <v>-10627</v>
      </c>
      <c r="AQ39" s="313">
        <v>-3618</v>
      </c>
      <c r="AR39" s="314">
        <v>193.7</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12" t="s">
        <v>531</v>
      </c>
      <c r="AL40" s="1113"/>
      <c r="AM40" s="1113"/>
      <c r="AN40" s="1114"/>
      <c r="AO40" s="312">
        <v>-2297638</v>
      </c>
      <c r="AP40" s="312">
        <v>-54933</v>
      </c>
      <c r="AQ40" s="313">
        <v>-63812</v>
      </c>
      <c r="AR40" s="314">
        <v>-13.9</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18" t="s">
        <v>301</v>
      </c>
      <c r="AL41" s="1119"/>
      <c r="AM41" s="1119"/>
      <c r="AN41" s="1120"/>
      <c r="AO41" s="312">
        <v>1348947</v>
      </c>
      <c r="AP41" s="312">
        <v>32251</v>
      </c>
      <c r="AQ41" s="313">
        <v>27863</v>
      </c>
      <c r="AR41" s="314">
        <v>15.7</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532</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533</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534</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1" t="s">
        <v>501</v>
      </c>
      <c r="AN49" s="1123" t="s">
        <v>535</v>
      </c>
      <c r="AO49" s="1124"/>
      <c r="AP49" s="1124"/>
      <c r="AQ49" s="1124"/>
      <c r="AR49" s="1125"/>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2"/>
      <c r="AN50" s="328" t="s">
        <v>536</v>
      </c>
      <c r="AO50" s="329" t="s">
        <v>537</v>
      </c>
      <c r="AP50" s="330" t="s">
        <v>538</v>
      </c>
      <c r="AQ50" s="331" t="s">
        <v>539</v>
      </c>
      <c r="AR50" s="332" t="s">
        <v>540</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541</v>
      </c>
      <c r="AL51" s="325"/>
      <c r="AM51" s="333">
        <v>2071804</v>
      </c>
      <c r="AN51" s="334">
        <v>47050</v>
      </c>
      <c r="AO51" s="335">
        <v>2.2000000000000002</v>
      </c>
      <c r="AP51" s="336">
        <v>85173</v>
      </c>
      <c r="AQ51" s="337">
        <v>-4.3</v>
      </c>
      <c r="AR51" s="338">
        <v>6.5</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542</v>
      </c>
      <c r="AM52" s="341">
        <v>1276287</v>
      </c>
      <c r="AN52" s="342">
        <v>28984</v>
      </c>
      <c r="AO52" s="343">
        <v>11.5</v>
      </c>
      <c r="AP52" s="344">
        <v>43913</v>
      </c>
      <c r="AQ52" s="345">
        <v>-3.4</v>
      </c>
      <c r="AR52" s="346">
        <v>14.9</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543</v>
      </c>
      <c r="AL53" s="325"/>
      <c r="AM53" s="333">
        <v>2033890</v>
      </c>
      <c r="AN53" s="334">
        <v>46955</v>
      </c>
      <c r="AO53" s="335">
        <v>-0.2</v>
      </c>
      <c r="AP53" s="336">
        <v>94081</v>
      </c>
      <c r="AQ53" s="337">
        <v>10.5</v>
      </c>
      <c r="AR53" s="338">
        <v>-10.7</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542</v>
      </c>
      <c r="AM54" s="341">
        <v>1044617</v>
      </c>
      <c r="AN54" s="342">
        <v>24116</v>
      </c>
      <c r="AO54" s="343">
        <v>-16.8</v>
      </c>
      <c r="AP54" s="344">
        <v>48949</v>
      </c>
      <c r="AQ54" s="345">
        <v>11.5</v>
      </c>
      <c r="AR54" s="346">
        <v>-28.3</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544</v>
      </c>
      <c r="AL55" s="325"/>
      <c r="AM55" s="333">
        <v>2936204</v>
      </c>
      <c r="AN55" s="334">
        <v>68633</v>
      </c>
      <c r="AO55" s="335">
        <v>46.2</v>
      </c>
      <c r="AP55" s="336">
        <v>92632</v>
      </c>
      <c r="AQ55" s="337">
        <v>-1.5</v>
      </c>
      <c r="AR55" s="338">
        <v>47.7</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542</v>
      </c>
      <c r="AM56" s="341">
        <v>1972737</v>
      </c>
      <c r="AN56" s="342">
        <v>46112</v>
      </c>
      <c r="AO56" s="343">
        <v>91.2</v>
      </c>
      <c r="AP56" s="344">
        <v>47978</v>
      </c>
      <c r="AQ56" s="345">
        <v>-2</v>
      </c>
      <c r="AR56" s="346">
        <v>93.2</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545</v>
      </c>
      <c r="AL57" s="325"/>
      <c r="AM57" s="333">
        <v>3208085</v>
      </c>
      <c r="AN57" s="334">
        <v>75829</v>
      </c>
      <c r="AO57" s="335">
        <v>10.5</v>
      </c>
      <c r="AP57" s="336">
        <v>96469</v>
      </c>
      <c r="AQ57" s="337">
        <v>4.0999999999999996</v>
      </c>
      <c r="AR57" s="338">
        <v>6.4</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542</v>
      </c>
      <c r="AM58" s="341">
        <v>2101239</v>
      </c>
      <c r="AN58" s="342">
        <v>49666</v>
      </c>
      <c r="AO58" s="343">
        <v>7.7</v>
      </c>
      <c r="AP58" s="344">
        <v>49775</v>
      </c>
      <c r="AQ58" s="345">
        <v>3.7</v>
      </c>
      <c r="AR58" s="346">
        <v>4</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546</v>
      </c>
      <c r="AL59" s="325"/>
      <c r="AM59" s="333">
        <v>3208475</v>
      </c>
      <c r="AN59" s="334">
        <v>76710</v>
      </c>
      <c r="AO59" s="335">
        <v>1.2</v>
      </c>
      <c r="AP59" s="336">
        <v>85743</v>
      </c>
      <c r="AQ59" s="337">
        <v>-11.1</v>
      </c>
      <c r="AR59" s="338">
        <v>12.3</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542</v>
      </c>
      <c r="AM60" s="341">
        <v>1653787</v>
      </c>
      <c r="AN60" s="342">
        <v>39540</v>
      </c>
      <c r="AO60" s="343">
        <v>-20.399999999999999</v>
      </c>
      <c r="AP60" s="344">
        <v>45231</v>
      </c>
      <c r="AQ60" s="345">
        <v>-9.1</v>
      </c>
      <c r="AR60" s="346">
        <v>-11.3</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547</v>
      </c>
      <c r="AL61" s="347"/>
      <c r="AM61" s="348">
        <v>2691692</v>
      </c>
      <c r="AN61" s="349">
        <v>63035</v>
      </c>
      <c r="AO61" s="350">
        <v>12</v>
      </c>
      <c r="AP61" s="351">
        <v>90820</v>
      </c>
      <c r="AQ61" s="352">
        <v>-0.5</v>
      </c>
      <c r="AR61" s="338">
        <v>12.5</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542</v>
      </c>
      <c r="AM62" s="341">
        <v>1609733</v>
      </c>
      <c r="AN62" s="342">
        <v>37684</v>
      </c>
      <c r="AO62" s="343">
        <v>14.6</v>
      </c>
      <c r="AP62" s="344">
        <v>47169</v>
      </c>
      <c r="AQ62" s="345">
        <v>0.1</v>
      </c>
      <c r="AR62" s="346">
        <v>14.5</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nFSTdoLxzxC0naT9ynIszBvodWvY21hvJQE5SHx5Tt1ED8xX5gNPFEYs3B0M+lAGvm97W5MPurjKoiL65IA0PA==" saltValue="Iy9esscBNKqIK45odaqBCA=="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97" zoomScaleNormal="100" zoomScaleSheetLayoutView="55" workbookViewId="0"/>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549</v>
      </c>
    </row>
    <row r="120" spans="125:125" ht="13.5" hidden="1" customHeight="1" x14ac:dyDescent="0.15"/>
    <row r="121" spans="125:125" ht="13.5" hidden="1" customHeight="1" x14ac:dyDescent="0.15">
      <c r="DU121" s="259"/>
    </row>
  </sheetData>
  <sheetProtection algorithmName="SHA-512" hashValue="noSSLvCmPwquB44nWcfy7Mkz/P9bvJuyHa1ZT4+M/vcKDcKGPxqlG9rp/S/JWIrnjdWUTamFaJ7Igg3qd39MSQ==" saltValue="y7M/iSs6BMT/tTMEo4Yjb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94" zoomScaleNormal="100" zoomScaleSheetLayoutView="55" workbookViewId="0"/>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550</v>
      </c>
    </row>
  </sheetData>
  <sheetProtection algorithmName="SHA-512" hashValue="etiwG/jt8cI8CcAkaW9o9hivcsd/b74uivI1zOfM5i/LePvDjEGgmskkX2so5vrm89wtfL2Wg7yEWWQRiSTVyQ==" saltValue="ANZWBDtBJfgwQo4m14Xia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F44"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551</v>
      </c>
      <c r="G46" s="8" t="s">
        <v>552</v>
      </c>
      <c r="H46" s="8" t="s">
        <v>553</v>
      </c>
      <c r="I46" s="8" t="s">
        <v>554</v>
      </c>
      <c r="J46" s="9" t="s">
        <v>555</v>
      </c>
    </row>
    <row r="47" spans="2:10" ht="57.75" customHeight="1" x14ac:dyDescent="0.15">
      <c r="B47" s="10"/>
      <c r="C47" s="1138" t="s">
        <v>3</v>
      </c>
      <c r="D47" s="1138"/>
      <c r="E47" s="1139"/>
      <c r="F47" s="11">
        <v>21.15</v>
      </c>
      <c r="G47" s="12">
        <v>19.95</v>
      </c>
      <c r="H47" s="12">
        <v>19.93</v>
      </c>
      <c r="I47" s="12">
        <v>19.87</v>
      </c>
      <c r="J47" s="13">
        <v>22.53</v>
      </c>
    </row>
    <row r="48" spans="2:10" ht="57.75" customHeight="1" x14ac:dyDescent="0.15">
      <c r="B48" s="14"/>
      <c r="C48" s="1140" t="s">
        <v>4</v>
      </c>
      <c r="D48" s="1140"/>
      <c r="E48" s="1141"/>
      <c r="F48" s="15">
        <v>1.76</v>
      </c>
      <c r="G48" s="16">
        <v>2.12</v>
      </c>
      <c r="H48" s="16">
        <v>0.79</v>
      </c>
      <c r="I48" s="16">
        <v>4.43</v>
      </c>
      <c r="J48" s="17">
        <v>5.53</v>
      </c>
    </row>
    <row r="49" spans="2:10" ht="57.75" customHeight="1" thickBot="1" x14ac:dyDescent="0.2">
      <c r="B49" s="18"/>
      <c r="C49" s="1142" t="s">
        <v>5</v>
      </c>
      <c r="D49" s="1142"/>
      <c r="E49" s="1143"/>
      <c r="F49" s="19" t="s">
        <v>556</v>
      </c>
      <c r="G49" s="20" t="s">
        <v>557</v>
      </c>
      <c r="H49" s="20" t="s">
        <v>558</v>
      </c>
      <c r="I49" s="20">
        <v>6.93</v>
      </c>
      <c r="J49" s="21">
        <v>3.39</v>
      </c>
    </row>
    <row r="50" spans="2:10" x14ac:dyDescent="0.15"/>
  </sheetData>
  <sheetProtection algorithmName="SHA-512" hashValue="CYrhWLPiE2tCcsIS78mfekE5+ADy01Sv4Kbhf+DKpEPAZ/ssrWgSmm5KJuHNB7UR/OETRXmxJ7j9pcy1PLOrpA==" saltValue="RMAF+sLGgt346srBy1J7l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dcterms:created xsi:type="dcterms:W3CDTF">2024-03-14T03:21:05Z</dcterms:created>
  <dcterms:modified xsi:type="dcterms:W3CDTF">2024-03-18T04:15:56Z</dcterms:modified>
  <cp:category/>
</cp:coreProperties>
</file>