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U000717\Desktop\【財政状況資料集】_282243_南あわじ市_2022 (1)\"/>
    </mc:Choice>
  </mc:AlternateContent>
  <xr:revisionPtr revIDLastSave="0" documentId="13_ncr:1_{E649F1A2-8050-4DD1-B8FC-CF20E3580792}"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AM35" i="10"/>
  <c r="CO34" i="10"/>
  <c r="CO35" i="10" s="1"/>
  <c r="CO36" i="10" s="1"/>
  <c r="CO37" i="10" s="1"/>
  <c r="BW34" i="10"/>
  <c r="BW35" i="10" s="1"/>
  <c r="BW36" i="10" s="1"/>
  <c r="BW37" i="10" s="1"/>
  <c r="BW38" i="10" s="1"/>
  <c r="BW39" i="10" s="1"/>
  <c r="BW40" i="10" s="1"/>
  <c r="BW41" i="10" s="1"/>
  <c r="BW42" i="10" s="1"/>
  <c r="BW43" i="10" s="1"/>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<sst xmlns="http://schemas.openxmlformats.org/spreadsheetml/2006/main" count="1126" uniqueCount="601">
  <si>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</si>
  <si>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</si>
  <si>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</si>
  <si>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</si>
  <si>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</si>
  <si>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</si>
  <si>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</si>
  <si>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</si>
  <si>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</si>
  <si>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</si>
  <si>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</si>
  <si>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</si>
  <si>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</si>
  <si>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</si>
  <si>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</si>
  <si>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</si>
  <si>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</si>
  <si>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</si>
  <si>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</si>
  <si>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</si>
  <si>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</si>
  <si>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</si>
  <si>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</si>
  <si>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</si>
  <si>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</si>
  <si>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</si>
  <si>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</si>
  <si>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</si>
  <si>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</si>
  <si>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</si>
  <si>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</si>
  <si>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</si>
  <si>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</si>
  <si>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</si>
  <si>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</si>
  <si>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</si>
  <si>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</si>
  <si>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</si>
  <si>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</si>
  <si>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</si>
  <si>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</si>
  <si>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</si>
  <si>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</si>
  <si>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</si>
  <si>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</si>
  <si>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</si>
  <si>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</si>
  <si>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</si>
  <si>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</si>
  <si>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</si>
  <si>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</si>
  <si>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</si>
  <si>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</si>
  <si>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</si>
  <si>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</si>
  <si>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</si>
  <si>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</si>
  <si>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</si>
  <si>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</si>
  <si>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</si>
  <si>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</si>
  <si>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</si>
  <si>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</si>
  <si>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</si>
  <si>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</si>
  <si>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</si>
  <si>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</si>
  <si>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</si>
  <si>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</si>
  <si>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</si>
  <si>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</si>
  <si>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</si>
  <si>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</si>
  <si>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</si>
  <si>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</si>
  <si>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</si>
  <si>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</si>
  <si>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</si>
  <si>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</si>
  <si>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</si>
  <si>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</si>
  <si>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</si>
  <si>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</si>
  <si>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</si>
  <si>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</si>
  <si>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</si>
  <si>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</si>
  <si>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</si>
  <si>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</si>
  <si>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</si>
  <si>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</si>
  <si>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</si>
  <si>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</si>
  <si>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</si>
  <si>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</si>
  <si>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</si>
  <si>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</si>
  <si>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</si>
  <si>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</si>
  <si>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</si>
  <si>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</si>
  <si>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</si>
  <si>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</si>
  <si>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</si>
  <si>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</si>
  <si>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</si>
  <si>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</si>
  <si>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</si>
  <si>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</si>
  <si>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</si>
  <si>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</si>
  <si>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</si>
  <si>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</si>
  <si>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</si>
  <si>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</si>
  <si>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</si>
  <si>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</si>
  <si>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</si>
  <si>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</si>
  <si>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</si>
  <si>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</si>
  <si>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</si>
  <si>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</si>
  <si>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</si>
  <si>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</si>
  <si>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</si>
  <si>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</si>
  <si>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</si>
  <si>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</si>
  <si>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</si>
  <si>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</si>
  <si>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</si>
  <si>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</si>
  <si>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</si>
  <si>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</si>
  <si>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</si>
  <si>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</si>
  <si>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</si>
  <si>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</si>
  <si>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</si>
  <si>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</si>
  <si>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</si>
  <si>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</si>
  <si>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</si>
  <si>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</si>
  <si>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</si>
  <si>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</si>
  <si>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</si>
  <si>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</si>
  <si>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</si>
  <si>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</si>
  <si>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</si>
  <si>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</si>
  <si>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</si>
  <si>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</si>
  <si>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</si>
  <si>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</si>
  <si>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</si>
  <si>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</si>
  <si>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</si>
  <si>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</si>
  <si>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</si>
  <si>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</si>
  <si>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</si>
  <si>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</si>
  <si>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</si>
  <si>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</si>
  <si>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</si>
  <si>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</si>
  <si>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</si>
  <si>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</si>
  <si>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</si>
  <si>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</si>
  <si>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</si>
  <si>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</si>
  <si>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</si>
  <si>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</si>
  <si>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</si>
  <si>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</si>
  <si>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</si>
  <si>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</si>
  <si>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</si>
  <si>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</si>
  <si>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</si>
  <si>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</si>
  <si>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</si>
  <si>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</si>
  <si>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</si>
  <si>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</si>
  <si>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</si>
  <si>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</si>
  <si>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</si>
  <si>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</si>
  <si>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</si>
  <si>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</si>
  <si>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</si>
  <si>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</si>
  <si>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</si>
  <si>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</si>
  <si>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</si>
  <si>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</si>
  <si>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</si>
  <si>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</si>
  <si>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</si>
  <si>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</si>
  <si>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</si>
  <si>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</si>
  <si>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</si>
  <si>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</si>
  <si>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</si>
  <si>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</si>
  <si>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</si>
  <si>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</si>
  <si>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</si>
  <si>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</si>
  <si>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</si>
  <si>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</si>
  <si>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兵庫県南あわじ市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</si>
  <si>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</si>
  <si>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</si>
  <si>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</si>
  <si>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</si>
  <si>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</si>
  <si>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</si>
  <si>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</si>
  <si>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</si>
  <si>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</si>
  <si>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</si>
  <si>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</si>
  <si>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</si>
  <si>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</si>
  <si>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</si>
  <si>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</si>
  <si>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</si>
  <si>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</si>
  <si>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</si>
  <si>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</si>
  <si>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</si>
  <si>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</si>
  <si>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</si>
  <si>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</si>
  <si>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</si>
  <si>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</si>
  <si>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</si>
  <si>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</si>
  <si>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</si>
  <si>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</si>
  <si>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</si>
  <si>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</si>
  <si>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</si>
  <si>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</si>
  <si>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</si>
  <si>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</si>
  <si>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</si>
  <si>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</si>
  <si>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</si>
  <si>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</si>
  <si>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</si>
  <si>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</si>
  <si>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</si>
  <si>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</si>
  <si>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</si>
  <si>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</si>
  <si>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</si>
  <si>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</si>
  <si>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</si>
  <si>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</si>
  <si>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</si>
  <si>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</si>
  <si>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</si>
  <si>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</si>
  <si>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</si>
  <si>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</si>
  <si>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</si>
  <si>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</si>
  <si>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</si>
  <si>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</si>
  <si>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</si>
  <si>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</si>
  <si>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</si>
  <si>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</si>
  <si>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</si>
  <si>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</si>
  <si>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</si>
  <si>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</si>
  <si>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</si>
  <si>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</si>
  <si>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</si>
  <si>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</si>
  <si>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</si>
  <si>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</si>
  <si>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</si>
  <si>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</si>
  <si>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</si>
  <si>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</si>
  <si>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</si>
  <si>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</si>
  <si>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</si>
  <si>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</si>
  <si>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</si>
  <si>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</si>
  <si>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</si>
  <si>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</si>
  <si>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</si>
  <si>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</si>
  <si>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</si>
  <si>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</si>
  <si>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</si>
  <si>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</si>
  <si>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</si>
  <si>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</si>
  <si>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</si>
  <si>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</si>
  <si>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</si>
  <si>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</si>
  <si>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</si>
  <si>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</si>
  <si>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</si>
  <si>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</si>
  <si>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</si>
  <si>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</si>
  <si>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</si>
  <si>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</si>
  <si>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</si>
  <si>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</si>
  <si>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</si>
  <si>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</si>
  <si>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</si>
  <si>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</si>
  <si>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</si>
  <si>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</si>
  <si>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</si>
  <si>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</si>
  <si>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</si>
  <si>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</si>
  <si>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</si>
  <si>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</si>
  <si>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</si>
  <si>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</si>
  <si>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</si>
  <si>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</si>
  <si>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</si>
  <si>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</si>
  <si>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</si>
  <si>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</si>
  <si>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と畜場</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</si>
  <si>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</si>
  <si>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</si>
  <si>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</si>
  <si>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</si>
  <si>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</si>
  <si>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</si>
  <si>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</si>
  <si>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</si>
  <si>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</si>
  <si>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</si>
  <si>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</si>
  <si>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</si>
  <si>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</si>
  <si>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</si>
  <si>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</si>
  <si>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</si>
  <si>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</si>
  <si>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</si>
  <si>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</si>
  <si>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</si>
  <si>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</si>
  <si>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</si>
  <si>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</si>
  <si>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</si>
  <si>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</si>
  <si>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</si>
  <si>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兵庫県南あわじ市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</si>
  <si>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</si>
  <si>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</si>
  <si>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</si>
  <si>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</si>
  <si>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</si>
  <si>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</si>
  <si>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</si>
  <si>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</si>
  <si>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</si>
  <si>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</si>
  <si>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</si>
  <si>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</si>
  <si>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</si>
  <si>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</si>
  <si>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</si>
  <si>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</si>
  <si>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</si>
  <si>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</si>
  <si>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</si>
  <si>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</si>
  <si>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</si>
  <si>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</si>
  <si>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</si>
  <si>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</si>
  <si>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</si>
  <si>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</si>
  <si>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</si>
  <si>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</si>
  <si>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</si>
  <si>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</si>
  <si>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</si>
  <si>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</si>
  <si>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</si>
  <si>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</si>
  <si>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</si>
  <si>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</si>
  <si>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</si>
  <si>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</si>
  <si>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</si>
  <si>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下水道事業会計</t>
    <phoneticPr fontId="5"/>
  </si>
  <si>
    <t>国民宿舎事業特別会計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</si>
  <si>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</si>
  <si>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</si>
  <si>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</si>
  <si>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</si>
  <si>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</si>
  <si>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</si>
  <si>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</si>
  <si>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</si>
  <si>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</si>
  <si>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</si>
  <si>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</si>
  <si>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</si>
  <si>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</si>
  <si>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</si>
  <si>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</si>
  <si>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</si>
  <si>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</si>
  <si>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</si>
  <si>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</si>
  <si>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</si>
  <si>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</si>
  <si>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</si>
  <si>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</si>
  <si>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</si>
  <si>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</si>
  <si>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</si>
  <si>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</si>
  <si>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</si>
  <si>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</si>
  <si>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</si>
  <si>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</si>
  <si>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</si>
  <si>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</si>
  <si>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</si>
  <si>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</si>
  <si>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</si>
  <si>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</si>
  <si>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</si>
  <si>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</si>
  <si>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</si>
  <si>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</si>
  <si>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</si>
  <si>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</si>
  <si>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</si>
  <si>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</si>
  <si>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</si>
  <si>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</si>
  <si>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</si>
  <si>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</si>
  <si>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</si>
  <si>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</si>
  <si>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</si>
  <si>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</si>
  <si>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</si>
  <si>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</si>
  <si>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</si>
  <si>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</si>
  <si>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</si>
  <si>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</si>
  <si>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</si>
  <si>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</si>
  <si>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</si>
  <si>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</si>
  <si>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</si>
  <si>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</si>
  <si>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</si>
  <si>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</si>
  <si>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</si>
  <si>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</si>
  <si>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</si>
  <si>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</si>
  <si>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</si>
  <si>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</si>
  <si>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</si>
  <si>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</si>
  <si>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</si>
  <si>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</si>
  <si>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</si>
  <si>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</si>
  <si>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</si>
  <si>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</si>
  <si>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</si>
  <si>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</si>
  <si>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</si>
  <si>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</si>
  <si>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</si>
  <si>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</si>
  <si>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</si>
  <si>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</si>
  <si>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</si>
  <si>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</si>
  <si>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</si>
  <si>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</si>
  <si>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</si>
  <si>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</si>
  <si>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</si>
  <si>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</si>
  <si>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</si>
  <si>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</si>
  <si>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</si>
  <si>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</si>
  <si>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</si>
  <si>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</si>
  <si>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</si>
  <si>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</si>
  <si>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</si>
  <si>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</si>
  <si>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</si>
  <si>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</si>
  <si>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</si>
  <si>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</si>
  <si>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</si>
  <si>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</si>
  <si>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</si>
  <si>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</si>
  <si>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</si>
  <si>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</si>
  <si>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</si>
  <si>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</si>
  <si>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</si>
  <si>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</si>
  <si>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</si>
  <si>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</si>
  <si>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</si>
  <si>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</si>
  <si>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</si>
  <si>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</si>
  <si>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</si>
  <si>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</si>
  <si>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</si>
  <si>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</si>
  <si>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</si>
  <si>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</si>
  <si>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</si>
  <si>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</si>
  <si>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</si>
  <si>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</si>
  <si>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</si>
  <si>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</si>
  <si>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</si>
  <si>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</si>
  <si>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</si>
  <si>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</si>
  <si>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</si>
  <si>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</si>
  <si>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</si>
  <si>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</si>
  <si>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</si>
  <si>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</si>
  <si>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</si>
  <si>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</si>
  <si>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</si>
  <si>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</si>
  <si>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土地開発事業特別会計</t>
  </si>
  <si>
    <t>下水道事業会計</t>
  </si>
  <si>
    <t>介護保険特別会計保険事業勘定</t>
  </si>
  <si>
    <t>国民健康保険特別会計　保険事業勘定</t>
  </si>
  <si>
    <t>後期高齢者医療特別会計</t>
  </si>
  <si>
    <t>国民宿舎事業特別会計</t>
  </si>
  <si>
    <t>産業廃棄物最終処分事業特別会計</t>
  </si>
  <si>
    <t>その他会計（赤字）</t>
  </si>
  <si>
    <t>▲ 0.00</t>
  </si>
  <si>
    <t>▲ 0.10</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</si>
  <si>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</si>
  <si>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</si>
  <si>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</si>
  <si>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</si>
  <si>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</si>
  <si>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</si>
  <si>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</si>
  <si>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</si>
  <si>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</si>
  <si>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淡路広域行政事務組合(普通会計）</t>
  </si>
  <si>
    <t>淡路広域行政事務組合（淡路食肉センター事業特別会計）</t>
  </si>
  <si>
    <t>淡路広域消防事務組合</t>
  </si>
  <si>
    <t>洲本市・南あわじ市衛生事務組合</t>
    <rPh sb="14" eb="15">
      <t>ア</t>
    </rPh>
    <phoneticPr fontId="2"/>
  </si>
  <si>
    <t>南あわじ市・洲本市小中学校組合</t>
  </si>
  <si>
    <t>淡路広域水道企業団</t>
  </si>
  <si>
    <t>洲本市・南あわじ市山林事務組合</t>
  </si>
  <si>
    <t>兵庫県町議会議員公務災害補償組合</t>
    <rPh sb="15" eb="16">
      <t>ア</t>
    </rPh>
    <phoneticPr fontId="2"/>
  </si>
  <si>
    <t>兵庫県市町村職員退職手当組合</t>
  </si>
  <si>
    <t>兵庫県後期高齢者医療広域連合（一般会計）</t>
  </si>
  <si>
    <t>兵庫県後期高齢者医療広域連合（特別会計）</t>
  </si>
  <si>
    <t>公益財団法人　淡路人形協会</t>
  </si>
  <si>
    <t>西淡まちつくり　株式会社</t>
  </si>
  <si>
    <t>南淡路農業公園　株式会社</t>
  </si>
  <si>
    <t>株式会社　南淡風力エネルギー開発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</si>
</sst>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3978-48BB-9E25-3B3DC3AB07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52789</c:v>
                </c:pt>
                <c:pt idx="1">
                  <c:v>73971</c:v>
                </c:pt>
                <c:pt idx="2">
                  <c:v>59554</c:v>
                </c:pt>
                <c:pt idx="3">
                  <c:v>93589</c:v>
                </c:pt>
                <c:pt idx="4">
                  <c:v>136222</c:v>
                </c:pt>
              </c:numCache>
            </c:numRef>
          </c:val>
          <c:smooth val="0"/>
          <c:extLst>
            <c:ext xmlns:c16="http://schemas.microsoft.com/office/drawing/2014/chart" uri="{C3380CC4-5D6E-409C-BE32-E72D297353CC}">
              <c16:uniqueId val="{00000001-3978-48BB-9E25-3B3DC3AB07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4.46</c:v>
                </c:pt>
                <c:pt idx="1">
                  <c:v>4.09</c:v>
                </c:pt>
                <c:pt idx="2">
                  <c:v>4.13</c:v>
                </c:pt>
                <c:pt idx="3">
                  <c:v>7.16</c:v>
                </c:pt>
                <c:pt idx="4">
                  <c:v>6.23</c:v>
                </c:pt>
              </c:numCache>
            </c:numRef>
          </c:val>
          <c:extLst>
            <c:ext xmlns:c16="http://schemas.microsoft.com/office/drawing/2014/chart" uri="{C3380CC4-5D6E-409C-BE32-E72D297353CC}">
              <c16:uniqueId val="{00000000-F63C-4D5F-BCA3-9700B1B7C4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17.63</c:v>
                </c:pt>
                <c:pt idx="1">
                  <c:v>17.79</c:v>
                </c:pt>
                <c:pt idx="2">
                  <c:v>18.07</c:v>
                </c:pt>
                <c:pt idx="3">
                  <c:v>17.72</c:v>
                </c:pt>
                <c:pt idx="4">
                  <c:v>17.899999999999999</c:v>
                </c:pt>
              </c:numCache>
            </c:numRef>
          </c:val>
          <c:extLst>
            <c:ext xmlns:c16="http://schemas.microsoft.com/office/drawing/2014/chart" uri="{C3380CC4-5D6E-409C-BE32-E72D297353CC}">
              <c16:uniqueId val="{00000001-F63C-4D5F-BCA3-9700B1B7C4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6.89</c:v>
                </c:pt>
                <c:pt idx="1">
                  <c:v>3.91</c:v>
                </c:pt>
                <c:pt idx="2">
                  <c:v>3.58</c:v>
                </c:pt>
                <c:pt idx="3">
                  <c:v>5.93</c:v>
                </c:pt>
                <c:pt idx="4">
                  <c:v>2.38</c:v>
                </c:pt>
              </c:numCache>
            </c:numRef>
          </c:val>
          <c:smooth val="0"/>
          <c:extLst>
            <c:ext xmlns:c16="http://schemas.microsoft.com/office/drawing/2014/chart" uri="{C3380CC4-5D6E-409C-BE32-E72D297353CC}">
              <c16:uniqueId val="{00000002-F63C-4D5F-BCA3-9700B1B7C4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51D-4853-9F49-9B6ED452A7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#N/A</c:v>
                </c:pt>
                <c:pt idx="1">
                  <c:v>0</c:v>
                </c:pt>
                <c:pt idx="2">
                  <c:v>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D51D-4853-9F49-9B6ED452A7D6}"/>
            </c:ext>
          </c:extLst>
        </c:ser>
        <c:ser>
          <c:idx val="2"/>
          <c:order val="2"/>
          <c:tx>
            <c:strRef>
              <c:f>データシート!$A$29</c:f>
              <c:strCache>
                <c:ptCount val="1"/>
                <c:pt idx="0">
                  <c:v>産業廃棄物最終処分事業特別会計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0.06</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51D-4853-9F49-9B6ED452A7D6}"/>
            </c:ext>
          </c:extLst>
        </c:ser>
        <c:ser>
          <c:idx val="3"/>
          <c:order val="3"/>
          <c:tx>
            <c:strRef>
              <c:f>データシート!$A$30</c:f>
              <c:strCache>
                <c:ptCount val="1"/>
                <c:pt idx="0">
                  <c:v>国民宿舎事業特別会計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0.14000000000000001</c:v>
                </c:pt>
                <c:pt idx="4">
                  <c:v>#N/A</c:v>
                </c:pt>
                <c:pt idx="5">
                  <c:v>0.03</c:v>
                </c:pt>
                <c:pt idx="6">
                  <c:v>#N/A</c:v>
                </c:pt>
                <c:pt idx="7">
                  <c:v>0</c:v>
                </c:pt>
                <c:pt idx="8">
                  <c:v>#N/A</c:v>
                </c:pt>
                <c:pt idx="9">
                  <c:v>0.02</c:v>
                </c:pt>
              </c:numCache>
            </c:numRef>
          </c:val>
          <c:extLst>
            <c:ext xmlns:c16="http://schemas.microsoft.com/office/drawing/2014/chart" uri="{C3380CC4-5D6E-409C-BE32-E72D297353CC}">
              <c16:uniqueId val="{00000003-D51D-4853-9F49-9B6ED452A7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0.09</c:v>
                </c:pt>
                <c:pt idx="6">
                  <c:v>#N/A</c:v>
                </c:pt>
                <c:pt idx="7">
                  <c:v>0.12</c:v>
                </c:pt>
                <c:pt idx="8">
                  <c:v>#N/A</c:v>
                </c:pt>
                <c:pt idx="9">
                  <c:v>0.13</c:v>
                </c:pt>
              </c:numCache>
            </c:numRef>
          </c:val>
          <c:extLst>
            <c:ext xmlns:c16="http://schemas.microsoft.com/office/drawing/2014/chart" uri="{C3380CC4-5D6E-409C-BE32-E72D297353CC}">
              <c16:uniqueId val="{00000004-D51D-4853-9F49-9B6ED452A7D6}"/>
            </c:ext>
          </c:extLst>
        </c:ser>
        <c:ser>
          <c:idx val="5"/>
          <c:order val="5"/>
          <c:tx>
            <c:strRef>
              <c:f>データシート!$A$32</c:f>
              <c:strCache>
                <c:ptCount val="1"/>
                <c:pt idx="0">
                  <c:v>国民健康保険特別会計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0.4</c:v>
                </c:pt>
                <c:pt idx="4">
                  <c:v>#N/A</c:v>
                </c:pt>
                <c:pt idx="5">
                  <c:v>0.97</c:v>
                </c:pt>
                <c:pt idx="6">
                  <c:v>#N/A</c:v>
                </c:pt>
                <c:pt idx="7">
                  <c:v>0.53</c:v>
                </c:pt>
                <c:pt idx="8">
                  <c:v>#N/A</c:v>
                </c:pt>
                <c:pt idx="9">
                  <c:v>0.4</c:v>
                </c:pt>
              </c:numCache>
            </c:numRef>
          </c:val>
          <c:extLst>
            <c:ext xmlns:c16="http://schemas.microsoft.com/office/drawing/2014/chart" uri="{C3380CC4-5D6E-409C-BE32-E72D297353CC}">
              <c16:uniqueId val="{00000005-D51D-4853-9F49-9B6ED452A7D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0.97</c:v>
                </c:pt>
                <c:pt idx="2">
                  <c:v>#N/A</c:v>
                </c:pt>
                <c:pt idx="3">
                  <c:v>0.87</c:v>
                </c:pt>
                <c:pt idx="4">
                  <c:v>#N/A</c:v>
                </c:pt>
                <c:pt idx="5">
                  <c:v>0.4</c:v>
                </c:pt>
                <c:pt idx="6">
                  <c:v>#N/A</c:v>
                </c:pt>
                <c:pt idx="7">
                  <c:v>0.34</c:v>
                </c:pt>
                <c:pt idx="8">
                  <c:v>#N/A</c:v>
                </c:pt>
                <c:pt idx="9">
                  <c:v>0.82</c:v>
                </c:pt>
              </c:numCache>
            </c:numRef>
          </c:val>
          <c:extLst>
            <c:ext xmlns:c16="http://schemas.microsoft.com/office/drawing/2014/chart" uri="{C3380CC4-5D6E-409C-BE32-E72D297353CC}">
              <c16:uniqueId val="{00000006-D51D-4853-9F49-9B6ED452A7D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1.27</c:v>
                </c:pt>
                <c:pt idx="2">
                  <c:v>#N/A</c:v>
                </c:pt>
                <c:pt idx="3">
                  <c:v>1.27</c:v>
                </c:pt>
                <c:pt idx="4">
                  <c:v>#N/A</c:v>
                </c:pt>
                <c:pt idx="5">
                  <c:v>1.2</c:v>
                </c:pt>
                <c:pt idx="6">
                  <c:v>#N/A</c:v>
                </c:pt>
                <c:pt idx="7">
                  <c:v>1.04</c:v>
                </c:pt>
                <c:pt idx="8">
                  <c:v>#N/A</c:v>
                </c:pt>
                <c:pt idx="9">
                  <c:v>0.89</c:v>
                </c:pt>
              </c:numCache>
            </c:numRef>
          </c:val>
          <c:extLst>
            <c:ext xmlns:c16="http://schemas.microsoft.com/office/drawing/2014/chart" uri="{C3380CC4-5D6E-409C-BE32-E72D297353CC}">
              <c16:uniqueId val="{00000007-D51D-4853-9F49-9B6ED452A7D6}"/>
            </c:ext>
          </c:extLst>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c:v>
                </c:pt>
                <c:pt idx="2">
                  <c:v>#N/A</c:v>
                </c:pt>
                <c:pt idx="3">
                  <c:v>0.97</c:v>
                </c:pt>
                <c:pt idx="4">
                  <c:v>#N/A</c:v>
                </c:pt>
                <c:pt idx="5">
                  <c:v>0.97</c:v>
                </c:pt>
                <c:pt idx="6">
                  <c:v>#N/A</c:v>
                </c:pt>
                <c:pt idx="7">
                  <c:v>0.96</c:v>
                </c:pt>
                <c:pt idx="8">
                  <c:v>#N/A</c:v>
                </c:pt>
                <c:pt idx="9">
                  <c:v>0.99</c:v>
                </c:pt>
              </c:numCache>
            </c:numRef>
          </c:val>
          <c:extLst>
            <c:ext xmlns:c16="http://schemas.microsoft.com/office/drawing/2014/chart" uri="{C3380CC4-5D6E-409C-BE32-E72D297353CC}">
              <c16:uniqueId val="{00000008-D51D-4853-9F49-9B6ED452A7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4.22</c:v>
                </c:pt>
                <c:pt idx="2">
                  <c:v>#N/A</c:v>
                </c:pt>
                <c:pt idx="3">
                  <c:v>4.01</c:v>
                </c:pt>
                <c:pt idx="4">
                  <c:v>#N/A</c:v>
                </c:pt>
                <c:pt idx="5">
                  <c:v>4.1100000000000003</c:v>
                </c:pt>
                <c:pt idx="6">
                  <c:v>#N/A</c:v>
                </c:pt>
                <c:pt idx="7">
                  <c:v>7.13</c:v>
                </c:pt>
                <c:pt idx="8">
                  <c:v>#N/A</c:v>
                </c:pt>
                <c:pt idx="9">
                  <c:v>6.21</c:v>
                </c:pt>
              </c:numCache>
            </c:numRef>
          </c:val>
          <c:extLst>
            <c:ext xmlns:c16="http://schemas.microsoft.com/office/drawing/2014/chart" uri="{C3380CC4-5D6E-409C-BE32-E72D297353CC}">
              <c16:uniqueId val="{00000009-D51D-4853-9F49-9B6ED452A7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3554</c:v>
                </c:pt>
                <c:pt idx="5">
                  <c:v>3548</c:v>
                </c:pt>
                <c:pt idx="8">
                  <c:v>3430</c:v>
                </c:pt>
                <c:pt idx="11">
                  <c:v>3314</c:v>
                </c:pt>
                <c:pt idx="14">
                  <c:v>3266</c:v>
                </c:pt>
              </c:numCache>
            </c:numRef>
          </c:val>
          <c:extLst>
            <c:ext xmlns:c16="http://schemas.microsoft.com/office/drawing/2014/chart" uri="{C3380CC4-5D6E-409C-BE32-E72D297353CC}">
              <c16:uniqueId val="{00000000-58C0-4892-94B1-BB30BB05C2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58C0-4892-94B1-BB30BB05C2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C0-4892-94B1-BB30BB05C2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448</c:v>
                </c:pt>
                <c:pt idx="3">
                  <c:v>430</c:v>
                </c:pt>
                <c:pt idx="6">
                  <c:v>473</c:v>
                </c:pt>
                <c:pt idx="9">
                  <c:v>411</c:v>
                </c:pt>
                <c:pt idx="12">
                  <c:v>384</c:v>
                </c:pt>
              </c:numCache>
            </c:numRef>
          </c:val>
          <c:extLst>
            <c:ext xmlns:c16="http://schemas.microsoft.com/office/drawing/2014/chart" uri="{C3380CC4-5D6E-409C-BE32-E72D297353CC}">
              <c16:uniqueId val="{00000003-58C0-4892-94B1-BB30BB05C2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1364</c:v>
                </c:pt>
                <c:pt idx="3">
                  <c:v>1364</c:v>
                </c:pt>
                <c:pt idx="6">
                  <c:v>1391</c:v>
                </c:pt>
                <c:pt idx="9">
                  <c:v>1318</c:v>
                </c:pt>
                <c:pt idx="12">
                  <c:v>1247</c:v>
                </c:pt>
              </c:numCache>
            </c:numRef>
          </c:val>
          <c:extLst>
            <c:ext xmlns:c16="http://schemas.microsoft.com/office/drawing/2014/chart" uri="{C3380CC4-5D6E-409C-BE32-E72D297353CC}">
              <c16:uniqueId val="{00000004-58C0-4892-94B1-BB30BB05C2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C0-4892-94B1-BB30BB05C2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C0-4892-94B1-BB30BB05C2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3530</c:v>
                </c:pt>
                <c:pt idx="3">
                  <c:v>3369</c:v>
                </c:pt>
                <c:pt idx="6">
                  <c:v>3273</c:v>
                </c:pt>
                <c:pt idx="9">
                  <c:v>3281</c:v>
                </c:pt>
                <c:pt idx="12">
                  <c:v>3281</c:v>
                </c:pt>
              </c:numCache>
            </c:numRef>
          </c:val>
          <c:extLst>
            <c:ext xmlns:c16="http://schemas.microsoft.com/office/drawing/2014/chart" uri="{C3380CC4-5D6E-409C-BE32-E72D297353CC}">
              <c16:uniqueId val="{00000007-58C0-4892-94B1-BB30BB05C2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1788</c:v>
                </c:pt>
                <c:pt idx="2">
                  <c:v>#N/A</c:v>
                </c:pt>
                <c:pt idx="3">
                  <c:v>#N/A</c:v>
                </c:pt>
                <c:pt idx="4">
                  <c:v>1615</c:v>
                </c:pt>
                <c:pt idx="5">
                  <c:v>#N/A</c:v>
                </c:pt>
                <c:pt idx="6">
                  <c:v>#N/A</c:v>
                </c:pt>
                <c:pt idx="7">
                  <c:v>1707</c:v>
                </c:pt>
                <c:pt idx="8">
                  <c:v>#N/A</c:v>
                </c:pt>
                <c:pt idx="9">
                  <c:v>#N/A</c:v>
                </c:pt>
                <c:pt idx="10">
                  <c:v>1697</c:v>
                </c:pt>
                <c:pt idx="11">
                  <c:v>#N/A</c:v>
                </c:pt>
                <c:pt idx="12">
                  <c:v>#N/A</c:v>
                </c:pt>
                <c:pt idx="13">
                  <c:v>1646</c:v>
                </c:pt>
                <c:pt idx="14">
                  <c:v>#N/A</c:v>
                </c:pt>
              </c:numCache>
            </c:numRef>
          </c:val>
          <c:smooth val="0"/>
          <c:extLst>
            <c:ext xmlns:c16="http://schemas.microsoft.com/office/drawing/2014/chart" uri="{C3380CC4-5D6E-409C-BE32-E72D297353CC}">
              <c16:uniqueId val="{00000008-58C0-4892-94B1-BB30BB05C2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39070</c:v>
                </c:pt>
                <c:pt idx="5">
                  <c:v>38569</c:v>
                </c:pt>
                <c:pt idx="8">
                  <c:v>37136</c:v>
                </c:pt>
                <c:pt idx="11">
                  <c:v>36899</c:v>
                </c:pt>
                <c:pt idx="14">
                  <c:v>37220</c:v>
                </c:pt>
              </c:numCache>
            </c:numRef>
          </c:val>
          <c:extLst>
            <c:ext xmlns:c16="http://schemas.microsoft.com/office/drawing/2014/chart" uri="{C3380CC4-5D6E-409C-BE32-E72D297353CC}">
              <c16:uniqueId val="{00000000-8C18-4710-8FFF-C03D9A9B77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770</c:v>
                </c:pt>
                <c:pt idx="5">
                  <c:v>658</c:v>
                </c:pt>
                <c:pt idx="8">
                  <c:v>555</c:v>
                </c:pt>
                <c:pt idx="11">
                  <c:v>452</c:v>
                </c:pt>
                <c:pt idx="14">
                  <c:v>356</c:v>
                </c:pt>
              </c:numCache>
            </c:numRef>
          </c:val>
          <c:extLst>
            <c:ext xmlns:c16="http://schemas.microsoft.com/office/drawing/2014/chart" uri="{C3380CC4-5D6E-409C-BE32-E72D297353CC}">
              <c16:uniqueId val="{00000001-8C18-4710-8FFF-C03D9A9B77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9080</c:v>
                </c:pt>
                <c:pt idx="5">
                  <c:v>9023</c:v>
                </c:pt>
                <c:pt idx="8">
                  <c:v>9893</c:v>
                </c:pt>
                <c:pt idx="11">
                  <c:v>10798</c:v>
                </c:pt>
                <c:pt idx="14">
                  <c:v>10437</c:v>
                </c:pt>
              </c:numCache>
            </c:numRef>
          </c:val>
          <c:extLst>
            <c:ext xmlns:c16="http://schemas.microsoft.com/office/drawing/2014/chart" uri="{C3380CC4-5D6E-409C-BE32-E72D297353CC}">
              <c16:uniqueId val="{00000002-8C18-4710-8FFF-C03D9A9B77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18-4710-8FFF-C03D9A9B77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18-4710-8FFF-C03D9A9B77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18-4710-8FFF-C03D9A9B77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3908</c:v>
                </c:pt>
                <c:pt idx="3">
                  <c:v>3739</c:v>
                </c:pt>
                <c:pt idx="6">
                  <c:v>3707</c:v>
                </c:pt>
                <c:pt idx="9">
                  <c:v>3583</c:v>
                </c:pt>
                <c:pt idx="12">
                  <c:v>3460</c:v>
                </c:pt>
              </c:numCache>
            </c:numRef>
          </c:val>
          <c:extLst>
            <c:ext xmlns:c16="http://schemas.microsoft.com/office/drawing/2014/chart" uri="{C3380CC4-5D6E-409C-BE32-E72D297353CC}">
              <c16:uniqueId val="{00000006-8C18-4710-8FFF-C03D9A9B77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6203</c:v>
                </c:pt>
                <c:pt idx="3">
                  <c:v>5643</c:v>
                </c:pt>
                <c:pt idx="6">
                  <c:v>5120</c:v>
                </c:pt>
                <c:pt idx="9">
                  <c:v>4633</c:v>
                </c:pt>
                <c:pt idx="12">
                  <c:v>4145</c:v>
                </c:pt>
              </c:numCache>
            </c:numRef>
          </c:val>
          <c:extLst>
            <c:ext xmlns:c16="http://schemas.microsoft.com/office/drawing/2014/chart" uri="{C3380CC4-5D6E-409C-BE32-E72D297353CC}">
              <c16:uniqueId val="{00000007-8C18-4710-8FFF-C03D9A9B77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20566</c:v>
                </c:pt>
                <c:pt idx="3">
                  <c:v>19327</c:v>
                </c:pt>
                <c:pt idx="6">
                  <c:v>18172</c:v>
                </c:pt>
                <c:pt idx="9">
                  <c:v>17585</c:v>
                </c:pt>
                <c:pt idx="12">
                  <c:v>16653</c:v>
                </c:pt>
              </c:numCache>
            </c:numRef>
          </c:val>
          <c:extLst>
            <c:ext xmlns:c16="http://schemas.microsoft.com/office/drawing/2014/chart" uri="{C3380CC4-5D6E-409C-BE32-E72D297353CC}">
              <c16:uniqueId val="{00000008-8C18-4710-8FFF-C03D9A9B77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C18-4710-8FFF-C03D9A9B77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33462</c:v>
                </c:pt>
                <c:pt idx="3">
                  <c:v>32514</c:v>
                </c:pt>
                <c:pt idx="6">
                  <c:v>31319</c:v>
                </c:pt>
                <c:pt idx="9">
                  <c:v>31215</c:v>
                </c:pt>
                <c:pt idx="12">
                  <c:v>32538</c:v>
                </c:pt>
              </c:numCache>
            </c:numRef>
          </c:val>
          <c:extLst>
            <c:ext xmlns:c16="http://schemas.microsoft.com/office/drawing/2014/chart" uri="{C3380CC4-5D6E-409C-BE32-E72D297353CC}">
              <c16:uniqueId val="{0000000A-8C18-4710-8FFF-C03D9A9B77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15220</c:v>
                </c:pt>
                <c:pt idx="2">
                  <c:v>#N/A</c:v>
                </c:pt>
                <c:pt idx="3">
                  <c:v>#N/A</c:v>
                </c:pt>
                <c:pt idx="4">
                  <c:v>12973</c:v>
                </c:pt>
                <c:pt idx="5">
                  <c:v>#N/A</c:v>
                </c:pt>
                <c:pt idx="6">
                  <c:v>#N/A</c:v>
                </c:pt>
                <c:pt idx="7">
                  <c:v>10735</c:v>
                </c:pt>
                <c:pt idx="8">
                  <c:v>#N/A</c:v>
                </c:pt>
                <c:pt idx="9">
                  <c:v>#N/A</c:v>
                </c:pt>
                <c:pt idx="10">
                  <c:v>8866</c:v>
                </c:pt>
                <c:pt idx="11">
                  <c:v>#N/A</c:v>
                </c:pt>
                <c:pt idx="12">
                  <c:v>#N/A</c:v>
                </c:pt>
                <c:pt idx="13">
                  <c:v>8784</c:v>
                </c:pt>
                <c:pt idx="14">
                  <c:v>#N/A</c:v>
                </c:pt>
              </c:numCache>
            </c:numRef>
          </c:val>
          <c:smooth val="0"/>
          <c:extLst>
            <c:ext xmlns:c16="http://schemas.microsoft.com/office/drawing/2014/chart" uri="{C3380CC4-5D6E-409C-BE32-E72D297353CC}">
              <c16:uniqueId val="{0000000B-8C18-4710-8FFF-C03D9A9B77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2893</c:v>
                </c:pt>
                <c:pt idx="1">
                  <c:v>2901</c:v>
                </c:pt>
                <c:pt idx="2">
                  <c:v>2855</c:v>
                </c:pt>
              </c:numCache>
            </c:numRef>
          </c:val>
          <c:extLst>
            <c:ext xmlns:c16="http://schemas.microsoft.com/office/drawing/2014/chart" uri="{C3380CC4-5D6E-409C-BE32-E72D297353CC}">
              <c16:uniqueId val="{00000000-72F1-42AD-B309-38D97EC0A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964</c:v>
                </c:pt>
                <c:pt idx="1">
                  <c:v>747</c:v>
                </c:pt>
                <c:pt idx="2">
                  <c:v>729</c:v>
                </c:pt>
              </c:numCache>
            </c:numRef>
          </c:val>
          <c:extLst>
            <c:ext xmlns:c16="http://schemas.microsoft.com/office/drawing/2014/chart" uri="{C3380CC4-5D6E-409C-BE32-E72D297353CC}">
              <c16:uniqueId val="{00000001-72F1-42AD-B309-38D97EC0A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7902</c:v>
                </c:pt>
                <c:pt idx="1">
                  <c:v>8914</c:v>
                </c:pt>
                <c:pt idx="2">
                  <c:v>9818</c:v>
                </c:pt>
              </c:numCache>
            </c:numRef>
          </c:val>
          <c:extLst>
            <c:ext xmlns:c16="http://schemas.microsoft.com/office/drawing/2014/chart" uri="{C3380CC4-5D6E-409C-BE32-E72D297353CC}">
              <c16:uniqueId val="{00000002-72F1-42AD-B309-38D97EC0A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実質公債費比率における分子の構成要因である公債費は、計画的な繰上償還の実施により、概ね減少傾向であったが、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は横ばいとなっている。また、下水道事業会計への公営企業債の元利償還金に対する繰入金については、平成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年度から発行している資本費平準化債により繰入金の抑制ができているが、依然として類似団体より高い水準にある。</a:t>
          </a:r>
          <a:endParaRPr lang="ja-JP" altLang="ja-JP" sz="1400">
            <a:effectLst/>
          </a:endParaRPr>
        </a:p>
        <a:p>
          <a:r>
            <a:rPr kumimoji="1" lang="ja-JP" altLang="ja-JP" sz="1100">
              <a:solidFill>
                <a:schemeClr val="dk1"/>
              </a:solidFill>
              <a:effectLst/>
              <a:latin typeface="+mn-lt"/>
              <a:ea typeface="+mn-ea"/>
              <a:cs typeface="+mn-cs"/>
            </a:rPr>
            <a:t>今後は、一般会計等の大型建設事業や公営企業や組合等の施設老朽化対策等による多額の地方債発行が見込まれており、数年後には比率の悪化が懸念されることから、引き続き計画的な繰上償還び実施や発行抑制をすることで比率の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将来負担比率における分子の構造要因である将来負担額は、下水道事業における地方債残高の減少による準元利償還金の減の一方で、一般会計等の公共施設の整備や改修による地方債残高の増により増加。</a:t>
          </a:r>
          <a:endParaRPr lang="ja-JP" altLang="ja-JP" sz="1400">
            <a:effectLst/>
          </a:endParaRPr>
        </a:p>
        <a:p>
          <a:r>
            <a:rPr kumimoji="1" lang="ja-JP" altLang="ja-JP" sz="1100">
              <a:solidFill>
                <a:schemeClr val="dk1"/>
              </a:solidFill>
              <a:effectLst/>
              <a:latin typeface="+mn-lt"/>
              <a:ea typeface="+mn-ea"/>
              <a:cs typeface="+mn-cs"/>
            </a:rPr>
            <a:t>充当可能財源等は、有利な地方債の発行等により基準財政需要額算入見込額が増となったものの、充当可能基金が財政調整基金の年度を跨いだ繰替え運用により減少したため比率は悪化した。</a:t>
          </a:r>
          <a:endParaRPr lang="ja-JP" altLang="ja-JP" sz="1400">
            <a:effectLst/>
          </a:endParaRPr>
        </a:p>
        <a:p>
          <a:r>
            <a:rPr kumimoji="1" lang="ja-JP" altLang="ja-JP" sz="1100">
              <a:solidFill>
                <a:schemeClr val="dk1"/>
              </a:solidFill>
              <a:effectLst/>
              <a:latin typeface="+mn-lt"/>
              <a:ea typeface="+mn-ea"/>
              <a:cs typeface="+mn-cs"/>
            </a:rPr>
            <a:t>今後は、一般会計等の大型建設事業の実施や公営企業や組合等の施設施設老朽化対策等による多額の地方債発行が見込まれており比率の悪化が懸念されるため、引き続き計画的な繰上償還の実施や発行抑制により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兵庫県南あわじ市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等への基金運用益（定期預金、債券運用）の積み立てや、ふるさとまちづくり基金、子ども未来基金、学ぶ楽しさ日本一基金へ、当年度のふるさと南あわじ応援寄附金を積み立てたことなど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年度中積み立て総額は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4,950</a:t>
          </a:r>
          <a:r>
            <a:rPr kumimoji="1" lang="ja-JP" altLang="ja-JP" sz="1100">
              <a:solidFill>
                <a:schemeClr val="dk1"/>
              </a:solidFill>
              <a:effectLst/>
              <a:latin typeface="+mn-lt"/>
              <a:ea typeface="+mn-ea"/>
              <a:cs typeface="+mn-cs"/>
            </a:rPr>
            <a:t>万円となった。一方で、公債費財源等として減債基金の取りくずしや、ふるさと南あわじ応援寄附金充当事業のためにふるさとまちづくり基金や学ぶ楽しさ日本一基金の取りくずしなどを行い、令和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年度中の取りくずし総額は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万円となり、基金残高は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4,005</a:t>
          </a:r>
          <a:r>
            <a:rPr kumimoji="1" lang="ja-JP" altLang="ja-JP" sz="1100">
              <a:solidFill>
                <a:schemeClr val="dk1"/>
              </a:solidFill>
              <a:effectLst/>
              <a:latin typeface="+mn-lt"/>
              <a:ea typeface="+mn-ea"/>
              <a:cs typeface="+mn-cs"/>
            </a:rPr>
            <a:t>万円増）となった。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は基金運用益（定期預金、債券運用）のみの積み立てとし、余剰金については将来の地方債償還の財源や老朽化した公共施設等の改修、解体の財源とすべく、減債基金と公共施設等整備基金に積み立てていく。また、財源の補填として各種目的に合った事業に基金を取り崩して充当していく。また、物価高騰対策等の社会情勢の変化に対応する経費に財源が不足した場合は、財政調整基金の活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地域振興基金：市民の連帯強化および均衡ある地域振興を図るための事業。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ふるさとまちづくり基金：活力に満ちた魅力あるふるさとの創造と人材の育成を促進し、ゆたかでうるおいのある住みよいまちづくりに関する事業。</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公共施設等整備基金：公共施設等の整備や解体、撤去に関する事業。</a:t>
          </a:r>
          <a:endParaRPr lang="ja-JP" altLang="ja-JP" sz="1400">
            <a:effectLst/>
          </a:endParaRPr>
        </a:p>
        <a:p>
          <a:r>
            <a:rPr kumimoji="1" lang="ja-JP" altLang="ja-JP" sz="1100">
              <a:solidFill>
                <a:schemeClr val="dk1"/>
              </a:solidFill>
              <a:effectLst/>
              <a:latin typeface="+mn-lt"/>
              <a:ea typeface="+mn-ea"/>
              <a:cs typeface="+mn-cs"/>
            </a:rPr>
            <a:t>学ぶ楽しさ日本一基金：子どもたちがやりたいことを見つけ、自ら努力し、成長し、能力を最大限に伸ばせる「学ぶ楽しさ日本一」の教育環境づくりに関する事業。</a:t>
          </a:r>
          <a:endParaRPr lang="ja-JP" altLang="ja-JP" sz="1400">
            <a:effectLst/>
          </a:endParaRPr>
        </a:p>
        <a:p>
          <a:r>
            <a:rPr kumimoji="1" lang="ja-JP" altLang="ja-JP" sz="1100">
              <a:solidFill>
                <a:schemeClr val="dk1"/>
              </a:solidFill>
              <a:effectLst/>
              <a:latin typeface="+mn-lt"/>
              <a:ea typeface="+mn-ea"/>
              <a:cs typeface="+mn-cs"/>
            </a:rPr>
            <a:t>淡路鳴門岬公園開発基金：鳴門みさき荘、大鳴門橋記念館およびこれらに附属する施設の整備や健全な運営等に対する支援に関する事業。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地域振興基金：増減なし</a:t>
          </a:r>
          <a:endParaRPr lang="ja-JP" altLang="ja-JP" sz="1400">
            <a:effectLst/>
          </a:endParaRPr>
        </a:p>
        <a:p>
          <a:r>
            <a:rPr kumimoji="1" lang="ja-JP" altLang="ja-JP" sz="1100">
              <a:solidFill>
                <a:schemeClr val="dk1"/>
              </a:solidFill>
              <a:effectLst/>
              <a:latin typeface="+mn-lt"/>
              <a:ea typeface="+mn-ea"/>
              <a:cs typeface="+mn-cs"/>
            </a:rPr>
            <a:t>公共施設等整備基金：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9,898</a:t>
          </a:r>
          <a:r>
            <a:rPr kumimoji="1" lang="ja-JP" altLang="ja-JP" sz="1100">
              <a:solidFill>
                <a:schemeClr val="dk1"/>
              </a:solidFill>
              <a:effectLst/>
              <a:latin typeface="+mn-lt"/>
              <a:ea typeface="+mn-ea"/>
              <a:cs typeface="+mn-cs"/>
            </a:rPr>
            <a:t>万円積み立てたが、公共施設の解体事業のために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6,842</a:t>
          </a:r>
          <a:r>
            <a:rPr kumimoji="1" lang="ja-JP" altLang="ja-JP" sz="1100">
              <a:solidFill>
                <a:schemeClr val="dk1"/>
              </a:solidFill>
              <a:effectLst/>
              <a:latin typeface="+mn-lt"/>
              <a:ea typeface="+mn-ea"/>
              <a:cs typeface="+mn-cs"/>
            </a:rPr>
            <a:t>万円を取り崩したため、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6,944</a:t>
          </a:r>
          <a:r>
            <a:rPr kumimoji="1" lang="ja-JP" altLang="ja-JP" sz="1100">
              <a:solidFill>
                <a:schemeClr val="dk1"/>
              </a:solidFill>
              <a:effectLst/>
              <a:latin typeface="+mn-lt"/>
              <a:ea typeface="+mn-ea"/>
              <a:cs typeface="+mn-cs"/>
            </a:rPr>
            <a:t>万円の減。</a:t>
          </a:r>
          <a:endParaRPr lang="ja-JP" altLang="ja-JP" sz="1400">
            <a:effectLst/>
          </a:endParaRPr>
        </a:p>
        <a:p>
          <a:r>
            <a:rPr kumimoji="1" lang="ja-JP" altLang="ja-JP" sz="1100">
              <a:solidFill>
                <a:schemeClr val="dk1"/>
              </a:solidFill>
              <a:effectLst/>
              <a:latin typeface="+mn-lt"/>
              <a:ea typeface="+mn-ea"/>
              <a:cs typeface="+mn-cs"/>
            </a:rPr>
            <a:t>ふるさとまちづくり基金：ふるさと南あわじ応援寄附金充当事業のために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億円を取り崩したが、当年度のふるさと南あわじ応援寄附金等を</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5,005</a:t>
          </a:r>
          <a:r>
            <a:rPr kumimoji="1" lang="ja-JP" altLang="ja-JP" sz="1100">
              <a:solidFill>
                <a:schemeClr val="dk1"/>
              </a:solidFill>
              <a:effectLst/>
              <a:latin typeface="+mn-lt"/>
              <a:ea typeface="+mn-ea"/>
              <a:cs typeface="+mn-cs"/>
            </a:rPr>
            <a:t>万円積み立て、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5,005</a:t>
          </a:r>
          <a:r>
            <a:rPr kumimoji="1" lang="ja-JP" altLang="ja-JP" sz="1100">
              <a:solidFill>
                <a:schemeClr val="dk1"/>
              </a:solidFill>
              <a:effectLst/>
              <a:latin typeface="+mn-lt"/>
              <a:ea typeface="+mn-ea"/>
              <a:cs typeface="+mn-cs"/>
            </a:rPr>
            <a:t>万円の増。</a:t>
          </a:r>
          <a:endParaRPr lang="ja-JP" altLang="ja-JP" sz="1400">
            <a:effectLst/>
          </a:endParaRPr>
        </a:p>
        <a:p>
          <a:r>
            <a:rPr kumimoji="1" lang="ja-JP" altLang="ja-JP" sz="1100">
              <a:solidFill>
                <a:schemeClr val="dk1"/>
              </a:solidFill>
              <a:effectLst/>
              <a:latin typeface="+mn-lt"/>
              <a:ea typeface="+mn-ea"/>
              <a:cs typeface="+mn-cs"/>
            </a:rPr>
            <a:t>淡路鳴門岬公園開発基金：施設使用料等により</a:t>
          </a:r>
          <a:r>
            <a:rPr kumimoji="1" lang="en-US" altLang="ja-JP" sz="1100">
              <a:solidFill>
                <a:schemeClr val="dk1"/>
              </a:solidFill>
              <a:effectLst/>
              <a:latin typeface="+mn-lt"/>
              <a:ea typeface="+mn-ea"/>
              <a:cs typeface="+mn-cs"/>
            </a:rPr>
            <a:t>6,838</a:t>
          </a:r>
          <a:r>
            <a:rPr kumimoji="1" lang="ja-JP" altLang="ja-JP" sz="1100">
              <a:solidFill>
                <a:schemeClr val="dk1"/>
              </a:solidFill>
              <a:effectLst/>
              <a:latin typeface="+mn-lt"/>
              <a:ea typeface="+mn-ea"/>
              <a:cs typeface="+mn-cs"/>
            </a:rPr>
            <a:t>万円を積み立てたため、</a:t>
          </a:r>
          <a:r>
            <a:rPr kumimoji="1" lang="en-US" altLang="ja-JP" sz="1100">
              <a:solidFill>
                <a:schemeClr val="dk1"/>
              </a:solidFill>
              <a:effectLst/>
              <a:latin typeface="+mn-lt"/>
              <a:ea typeface="+mn-ea"/>
              <a:cs typeface="+mn-cs"/>
            </a:rPr>
            <a:t>6,838</a:t>
          </a:r>
          <a:r>
            <a:rPr kumimoji="1" lang="ja-JP" altLang="ja-JP" sz="1100">
              <a:solidFill>
                <a:schemeClr val="dk1"/>
              </a:solidFill>
              <a:effectLst/>
              <a:latin typeface="+mn-lt"/>
              <a:ea typeface="+mn-ea"/>
              <a:cs typeface="+mn-cs"/>
            </a:rPr>
            <a:t>万円の増。</a:t>
          </a:r>
          <a:endParaRPr lang="ja-JP" altLang="ja-JP" sz="1400">
            <a:effectLst/>
          </a:endParaRPr>
        </a:p>
        <a:p>
          <a:r>
            <a:rPr kumimoji="1" lang="ja-JP" altLang="ja-JP" sz="1100">
              <a:solidFill>
                <a:schemeClr val="dk1"/>
              </a:solidFill>
              <a:effectLst/>
              <a:latin typeface="+mn-lt"/>
              <a:ea typeface="+mn-ea"/>
              <a:cs typeface="+mn-cs"/>
            </a:rPr>
            <a:t>学ぶ楽しさ日本一基金：学ぶ楽しさ日本一充当事業のために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5,150</a:t>
          </a:r>
          <a:r>
            <a:rPr kumimoji="1" lang="ja-JP" altLang="ja-JP" sz="1100">
              <a:solidFill>
                <a:schemeClr val="dk1"/>
              </a:solidFill>
              <a:effectLst/>
              <a:latin typeface="+mn-lt"/>
              <a:ea typeface="+mn-ea"/>
              <a:cs typeface="+mn-cs"/>
            </a:rPr>
            <a:t>万円を取り崩したが、当年度のふるさと南あわじ応援寄附金等を</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8,555</a:t>
          </a:r>
          <a:r>
            <a:rPr kumimoji="1" lang="ja-JP" altLang="ja-JP" sz="1100">
              <a:solidFill>
                <a:schemeClr val="dk1"/>
              </a:solidFill>
              <a:effectLst/>
              <a:latin typeface="+mn-lt"/>
              <a:ea typeface="+mn-ea"/>
              <a:cs typeface="+mn-cs"/>
            </a:rPr>
            <a:t>万円積み立て、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3,405</a:t>
          </a:r>
          <a:r>
            <a:rPr kumimoji="1" lang="ja-JP" altLang="ja-JP" sz="1100">
              <a:solidFill>
                <a:schemeClr val="dk1"/>
              </a:solidFill>
              <a:effectLst/>
              <a:latin typeface="+mn-lt"/>
              <a:ea typeface="+mn-ea"/>
              <a:cs typeface="+mn-cs"/>
            </a:rPr>
            <a:t>万円の増。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地域振興基金：利活用方針について検討を行い、事業に充当していく。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ふるさとまちづくり基金：寄附目的に合った事業に毎年計画的に事業に充当する。</a:t>
          </a:r>
          <a:endParaRPr lang="ja-JP" altLang="ja-JP" sz="1400">
            <a:effectLst/>
          </a:endParaRPr>
        </a:p>
        <a:p>
          <a:r>
            <a:rPr kumimoji="1" lang="ja-JP" altLang="ja-JP" sz="1100">
              <a:solidFill>
                <a:schemeClr val="dk1"/>
              </a:solidFill>
              <a:effectLst/>
              <a:latin typeface="+mn-lt"/>
              <a:ea typeface="+mn-ea"/>
              <a:cs typeface="+mn-cs"/>
            </a:rPr>
            <a:t>公共施設等整備基金：必要に応じて事業に充当する。</a:t>
          </a:r>
          <a:endParaRPr lang="ja-JP" altLang="ja-JP" sz="1400">
            <a:effectLst/>
          </a:endParaRPr>
        </a:p>
        <a:p>
          <a:r>
            <a:rPr lang="ja-JP" altLang="ja-JP" sz="1100">
              <a:solidFill>
                <a:schemeClr val="dk1"/>
              </a:solidFill>
              <a:effectLst/>
              <a:latin typeface="+mn-lt"/>
              <a:ea typeface="+mn-ea"/>
              <a:cs typeface="+mn-cs"/>
            </a:rPr>
            <a:t>学ぶ楽しさ日本一基金：寄附目的に合った事業に毎年計画的に事業に充当する。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淡路鳴門岬公園開発基金：施設整備等に対し計画的に取り崩して充当する。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基金運用益（定期預金、債券運用）の積み立てを行なった一方で、物価高騰対策事業費に取りくずしを行ったため減。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％を基準としており、現状は確保されているため地方財政法に基づく決算剰余金の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の積み立ては行わない。本市の地方債残高が類似団体よりも高位にあることから、決算剰余金は既発債の繰上償還財源として活用することを優先する。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また、物価高騰対策等の社会情勢の変化に対応する経費に財源が不足した場合は基金の活用も検討する。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基金運用益（定期預金、債券運用）等の積み立てを行なったが、公債費財源等として、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万円を取り崩し、令和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年度末の残高は</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将来の公債費財源とするため、計画的に積み立てを行う。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45,193
44,568
229.01
33,976,646
32,906,027
994,159
15,952,374
32,538,406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0.39</a:t>
          </a:r>
          <a:r>
            <a:rPr kumimoji="1" lang="ja-JP" altLang="ja-JP" sz="1100">
              <a:solidFill>
                <a:schemeClr val="dk1"/>
              </a:solidFill>
              <a:effectLst/>
              <a:latin typeface="+mn-lt"/>
              <a:ea typeface="+mn-ea"/>
              <a:cs typeface="+mn-cs"/>
            </a:rPr>
            <a:t>で類似団体平均程度となった。今後も少子高齢化や人口流出等により税収の大幅な増加は見込むことができず、数値を改善させるためには歳出を見直すとともに、地方への人の流れを加速させる移住・定住施策の更なる推進に取り組む必要がある。このため現在策定中の「南あわじ市財政計画（以下、財政計画という。）」に基づき、定員管理・給与等の適正化、補助金の整理統合、経常経費の見直し等を徹底するととともに、歳入確保のため地方税の徴収強化や使用料・手数料の定期的な見直し等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92.0</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た。歳出においては、生活保護費の減等により経常経費が減となった一方で、経常一般財源においては、普通交付税と普通交付税の代替財源である臨時財政対策債が減となった。結果として分子、分母とも減少したが、分母の減少率が大きくなったため前年度より悪化した。今後も市税や税交付金の増減を注視し、歳出面において、人件費の適正化や引き続き計画的な繰上償還実施等による公債費の低減など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019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61214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0196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61214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6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157734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625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少子高齢化や人口流出による人口減少（前年比</a:t>
          </a:r>
          <a:r>
            <a:rPr kumimoji="1" lang="en-US" altLang="ja-JP" sz="1100">
              <a:solidFill>
                <a:schemeClr val="dk1"/>
              </a:solidFill>
              <a:effectLst/>
              <a:latin typeface="+mn-lt"/>
              <a:ea typeface="+mn-ea"/>
              <a:cs typeface="+mn-cs"/>
            </a:rPr>
            <a:t>652</a:t>
          </a:r>
          <a:r>
            <a:rPr kumimoji="1" lang="ja-JP" altLang="ja-JP" sz="1100">
              <a:solidFill>
                <a:schemeClr val="dk1"/>
              </a:solidFill>
              <a:effectLst/>
              <a:latin typeface="+mn-lt"/>
              <a:ea typeface="+mn-ea"/>
              <a:cs typeface="+mn-cs"/>
            </a:rPr>
            <a:t>人減）に加え、旧衛生センター解体事業の実施やふるさと南あわじ応援寄附金事業の好調による事業費の増等により、一人当たりの決算額は全年度より増加した。類似団体比較では平均程度となっているものの、全国や兵庫県平均と比較すると大きな差がある。今後も移住・定住促進事業等による人口増を目指し、定員管理や給与の適正化、定期的、計画的なメンテナンスによる施設維持管理経費の適正化、</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の推進による業務効率化などにより物件費等の抑制に取り組んでいく。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121334</xdr:rowOff>
    </xdr:from>
    <xdr:to>
      <xdr:col>23</xdr:col>
      <xdr:colOff>133350</xdr:colOff>
      <xdr:row>84</xdr:row>
      <xdr:rowOff>14151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51684"/>
          <a:ext cx="838200" cy="6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52707</xdr:rowOff>
    </xdr:from>
    <xdr:to>
      <xdr:col>19</xdr:col>
      <xdr:colOff>133350</xdr:colOff>
      <xdr:row>83</xdr:row>
      <xdr:rowOff>121334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83057"/>
          <a:ext cx="889000" cy="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149465</xdr:rowOff>
    </xdr:from>
    <xdr:to>
      <xdr:col>15</xdr:col>
      <xdr:colOff>82550</xdr:colOff>
      <xdr:row>83</xdr:row>
      <xdr:rowOff>52707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8365"/>
          <a:ext cx="889000" cy="7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125481</xdr:rowOff>
    </xdr:from>
    <xdr:to>
      <xdr:col>11</xdr:col>
      <xdr:colOff>31750</xdr:colOff>
      <xdr:row>82</xdr:row>
      <xdr:rowOff>149465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84381"/>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134801</xdr:rowOff>
    </xdr:from>
    <xdr:to>
      <xdr:col>23</xdr:col>
      <xdr:colOff>184150</xdr:colOff>
      <xdr:row>84</xdr:row>
      <xdr:rowOff>64951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106878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70534</xdr:rowOff>
    </xdr:from>
    <xdr:to>
      <xdr:col>19</xdr:col>
      <xdr:colOff>184150</xdr:colOff>
      <xdr:row>84</xdr:row>
      <xdr:rowOff>684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156911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8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1907</xdr:rowOff>
    </xdr:from>
    <xdr:to>
      <xdr:col>15</xdr:col>
      <xdr:colOff>133350</xdr:colOff>
      <xdr:row>83</xdr:row>
      <xdr:rowOff>103507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113684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98665</xdr:rowOff>
    </xdr:from>
    <xdr:to>
      <xdr:col>11</xdr:col>
      <xdr:colOff>82550</xdr:colOff>
      <xdr:row>83</xdr:row>
      <xdr:rowOff>28815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38992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74681</xdr:rowOff>
    </xdr:from>
    <xdr:to>
      <xdr:col>7</xdr:col>
      <xdr:colOff>31750</xdr:colOff>
      <xdr:row>83</xdr:row>
      <xdr:rowOff>4831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ポイント減少した。類似団体と比較すると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い数値である。前年度からの減少要因は、高卒区分において管理職の退職があったことが主なものである。適正な人事配置により、引き続き質の高い行政サービスの提供に努めるとともに、行政効率の高い組織づくりを進めていくことで、一層の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136071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118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49893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職員数は変わらず人口が減少（前年比</a:t>
          </a:r>
          <a:r>
            <a:rPr kumimoji="1" lang="en-US" altLang="ja-JP" sz="1100">
              <a:solidFill>
                <a:schemeClr val="dk1"/>
              </a:solidFill>
              <a:effectLst/>
              <a:latin typeface="+mn-lt"/>
              <a:ea typeface="+mn-ea"/>
              <a:cs typeface="+mn-cs"/>
            </a:rPr>
            <a:t>652</a:t>
          </a:r>
          <a:r>
            <a:rPr kumimoji="1" lang="ja-JP" altLang="ja-JP" sz="1100">
              <a:solidFill>
                <a:schemeClr val="dk1"/>
              </a:solidFill>
              <a:effectLst/>
              <a:latin typeface="+mn-lt"/>
              <a:ea typeface="+mn-ea"/>
              <a:cs typeface="+mn-cs"/>
            </a:rPr>
            <a:t>人減）したため、前年度より微増となっているが、類似団体と比較すると平均的な水準を保っている。令和２年度に作成された「第２次定員管理計画」に沿って、今後も</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の推進による業務効率化を図りつつ、業務内容と職員総数、職員の年齢構成等を踏まえながら、適正な定員管理に努める。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72844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08887"/>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50437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64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29754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64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2177</xdr:rowOff>
    </xdr:from>
    <xdr:to>
      <xdr:col>68</xdr:col>
      <xdr:colOff>152400</xdr:colOff>
      <xdr:row>61</xdr:row>
      <xdr:rowOff>29754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22044</xdr:rowOff>
    </xdr:from>
    <xdr:to>
      <xdr:col>81</xdr:col>
      <xdr:colOff>95250</xdr:colOff>
      <xdr:row>61</xdr:row>
      <xdr:rowOff>123644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38571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89008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普通交付税の減により算定分母である標準財政規模が減少した。また、企業会計や一部事務組合への地方債の償還の財源に充てたと認められる繰出金等が減少したことで算定分子についても減少した。分母分子共に同程度の減少となったため単年度比率は前年度と同値となった。今後、大型の普通建設事業の実施による公債費の増が見込まれるため、引き続き計画的な繰上償還を実施するとともに、施設の施設の統廃合や規模の縮小を進めることで、後年度の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33444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263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113877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113877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悪化した。公共施設の建設・改修事業の実施により地方債残高は増加した。また、充当可能基金の繰替運用が年度を超えたことで充当可能財源は減少したが、公営企業債等繰入見込額等の減により算定分子は減少した。算定分母である標準財政規模は、普通交付税額等の減により減少となり、結果として分子、分母ともに減少となったものの、分子より分母の減少幅が大きかったことで、比率が悪化した。今後は、施設の統廃合や規模の縮小などを行い、更新経費等の抑制に努め、地方債発行額を抑制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15311</xdr:rowOff>
    </xdr:from>
    <xdr:to>
      <xdr:col>81</xdr:col>
      <xdr:colOff>44450</xdr:colOff>
      <xdr:row>19</xdr:row>
      <xdr:rowOff>32738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272861"/>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15311</xdr:rowOff>
    </xdr:from>
    <xdr:to>
      <xdr:col>77</xdr:col>
      <xdr:colOff>44450</xdr:colOff>
      <xdr:row>20</xdr:row>
      <xdr:rowOff>73096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72861"/>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73096</xdr:rowOff>
    </xdr:from>
    <xdr:to>
      <xdr:col>72</xdr:col>
      <xdr:colOff>203200</xdr:colOff>
      <xdr:row>22</xdr:row>
      <xdr:rowOff>5009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502096"/>
          <a:ext cx="889000" cy="2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5009</xdr:rowOff>
    </xdr:from>
    <xdr:to>
      <xdr:col>68</xdr:col>
      <xdr:colOff>152400</xdr:colOff>
      <xdr:row>23</xdr:row>
      <xdr:rowOff>68157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776909"/>
          <a:ext cx="889000" cy="2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153388</xdr:rowOff>
    </xdr:from>
    <xdr:to>
      <xdr:col>81</xdr:col>
      <xdr:colOff>95250</xdr:colOff>
      <xdr:row>19</xdr:row>
      <xdr:rowOff>83538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125465</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1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135960</xdr:rowOff>
    </xdr:from>
    <xdr:to>
      <xdr:col>77</xdr:col>
      <xdr:colOff>95250</xdr:colOff>
      <xdr:row>19</xdr:row>
      <xdr:rowOff>66111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50888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0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22296</xdr:rowOff>
    </xdr:from>
    <xdr:to>
      <xdr:col>73</xdr:col>
      <xdr:colOff>44450</xdr:colOff>
      <xdr:row>20</xdr:row>
      <xdr:rowOff>123896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4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108673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53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125659</xdr:rowOff>
    </xdr:from>
    <xdr:to>
      <xdr:col>68</xdr:col>
      <xdr:colOff>203200</xdr:colOff>
      <xdr:row>22</xdr:row>
      <xdr:rowOff>55809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7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40586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81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17357</xdr:rowOff>
    </xdr:from>
    <xdr:to>
      <xdr:col>64</xdr:col>
      <xdr:colOff>152400</xdr:colOff>
      <xdr:row>23</xdr:row>
      <xdr:rowOff>118957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103734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4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45,193
44,568
229.01
33,976,646
32,906,027
994,159
15,952,374
32,538,406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ポイント改善したが、類似団体平均より上回った。今後も引き続き、定員管理等による給与の適正化や</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の推進等による事務事業の効率化を図り、計画的な定員管理に取り組む。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82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8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36</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25672"/>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135164</xdr:rowOff>
    </xdr:from>
    <xdr:to>
      <xdr:col>11</xdr:col>
      <xdr:colOff>9525</xdr:colOff>
      <xdr:row>33</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93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117022</xdr:rowOff>
    </xdr:from>
    <xdr:to>
      <xdr:col>11</xdr:col>
      <xdr:colOff>60325</xdr:colOff>
      <xdr:row>34</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57349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84364</xdr:rowOff>
    </xdr:from>
    <xdr:to>
      <xdr:col>6</xdr:col>
      <xdr:colOff>171450</xdr:colOff>
      <xdr:row>34</xdr:row>
      <xdr:rowOff>14514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24691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たが、類似団体平均より下回った。経常一般財源である普通交付税などが減となった一方で、ふるさと応援寄附金の好調による事業費等の増により比率は悪化した。今後は、外部委託業務の精査や指定管理者制度の活用、公共施設の適正化などを図り、一層の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158750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7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79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16</xdr:row>
      <xdr:rowOff>152400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平均より下回った。経常一般財源である、普通交付税などの減がある一方で、生活保護医療扶助費等の減少率が大きかったため比率は改善した。今後も高齢者福祉の向上と、生活困窮者に対する支援や、乳幼児医療への追加助成など効果の大きい市独自施策については、類似団体平均から大きく逸脱しないよう注視しながら、引き続き諸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0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が、類似団体平均より下回っている。類似団体比較では上位にあり、全国・県平均よりも比率は低くなっている。経常一般財源である普通交付税などが減により比率は悪化した。今後は公共施設の老朽化対策による維持補修費の増、高齢化社会による各特別会計への繰出金の増など楽観視はでき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162378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類似団体平均より上回った。経常一般財源である普通交付税などの減に加え、広域消防事務組合負担金の増などにより比率は悪化した。下水道事業会計や広域団体への補助金、負担金等が占める割合が高くなっており、類似団体と比較すると下位に位置している。今後も、単独補助金等の見直しをおこないつつ、高齢化社会や人口減少を抑制する必要な事業を実施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38</xdr:row>
      <xdr:rowOff>96520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88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39</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22860</xdr:rowOff>
    </xdr:from>
    <xdr:to>
      <xdr:col>78</xdr:col>
      <xdr:colOff>120650</xdr:colOff>
      <xdr:row>38</xdr:row>
      <xdr:rowOff>124460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109237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ポイント悪化し、類似団体平均より上回った。元利償還金は前年度と横ばいであるが、経常一般財源である普通交付税などの減により悪化した。</a:t>
          </a:r>
          <a:endParaRPr lang="ja-JP" altLang="ja-JP" sz="1400">
            <a:effectLst/>
          </a:endParaRPr>
        </a:p>
        <a:p>
          <a:r>
            <a:rPr kumimoji="1" lang="ja-JP" altLang="ja-JP" sz="1100">
              <a:solidFill>
                <a:schemeClr val="dk1"/>
              </a:solidFill>
              <a:effectLst/>
              <a:latin typeface="+mn-lt"/>
              <a:ea typeface="+mn-ea"/>
              <a:cs typeface="+mn-cs"/>
            </a:rPr>
            <a:t>しかし、類似団体の中では下位にあり、引き続き地方債の発行抑制や、引き続き計画的な繰上償還の実施、償還期間の調整などによって比率の改善に努める。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99568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90424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145287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65278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183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類似団体平均より上回った。類似団体平均を大きく下回ったのは補助費等のみであり、その他については平均水準もしくはそれ以上を保っている。今後は比率が悪化しないよう、引き続き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04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004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134620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1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88900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170197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98501</xdr:rowOff>
    </xdr:from>
    <xdr:to>
      <xdr:col>29</xdr:col>
      <xdr:colOff>127000</xdr:colOff>
      <xdr:row>15</xdr:row>
      <xdr:rowOff>130750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17876"/>
          <a:ext cx="6477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130750</xdr:rowOff>
    </xdr:from>
    <xdr:to>
      <xdr:col>26</xdr:col>
      <xdr:colOff>50800</xdr:colOff>
      <xdr:row>16</xdr:row>
      <xdr:rowOff>36387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0125"/>
          <a:ext cx="698500" cy="7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36387</xdr:rowOff>
    </xdr:from>
    <xdr:to>
      <xdr:col>22</xdr:col>
      <xdr:colOff>114300</xdr:colOff>
      <xdr:row>17</xdr:row>
      <xdr:rowOff>17201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7212"/>
          <a:ext cx="698500" cy="15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17201</xdr:rowOff>
    </xdr:from>
    <xdr:to>
      <xdr:col>18</xdr:col>
      <xdr:colOff>177800</xdr:colOff>
      <xdr:row>17</xdr:row>
      <xdr:rowOff>69175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9476"/>
          <a:ext cx="698500" cy="5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47701</xdr:rowOff>
    </xdr:from>
    <xdr:to>
      <xdr:col>29</xdr:col>
      <xdr:colOff>177800</xdr:colOff>
      <xdr:row>15</xdr:row>
      <xdr:rowOff>149301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64228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79950</xdr:rowOff>
    </xdr:from>
    <xdr:to>
      <xdr:col>26</xdr:col>
      <xdr:colOff>101600</xdr:colOff>
      <xdr:row>16</xdr:row>
      <xdr:rowOff>10100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20277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157037</xdr:rowOff>
    </xdr:from>
    <xdr:to>
      <xdr:col>22</xdr:col>
      <xdr:colOff>165100</xdr:colOff>
      <xdr:row>16</xdr:row>
      <xdr:rowOff>87187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97364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137851</xdr:rowOff>
    </xdr:from>
    <xdr:to>
      <xdr:col>19</xdr:col>
      <xdr:colOff>38100</xdr:colOff>
      <xdr:row>17</xdr:row>
      <xdr:rowOff>68001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52778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18375</xdr:rowOff>
    </xdr:from>
    <xdr:to>
      <xdr:col>15</xdr:col>
      <xdr:colOff>101600</xdr:colOff>
      <xdr:row>17</xdr:row>
      <xdr:rowOff>119975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23033</xdr:rowOff>
    </xdr:from>
    <xdr:to>
      <xdr:col>29</xdr:col>
      <xdr:colOff>127000</xdr:colOff>
      <xdr:row>35</xdr:row>
      <xdr:rowOff>37480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33383"/>
          <a:ext cx="647700" cy="1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23033</xdr:rowOff>
    </xdr:from>
    <xdr:to>
      <xdr:col>26</xdr:col>
      <xdr:colOff>50800</xdr:colOff>
      <xdr:row>35</xdr:row>
      <xdr:rowOff>29936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33383"/>
          <a:ext cx="698500" cy="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29936</xdr:rowOff>
    </xdr:from>
    <xdr:to>
      <xdr:col>22</xdr:col>
      <xdr:colOff>114300</xdr:colOff>
      <xdr:row>35</xdr:row>
      <xdr:rowOff>83841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40286"/>
          <a:ext cx="698500" cy="5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10780</xdr:rowOff>
    </xdr:from>
    <xdr:to>
      <xdr:col>18</xdr:col>
      <xdr:colOff>177800</xdr:colOff>
      <xdr:row>35</xdr:row>
      <xdr:rowOff>83841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1130"/>
          <a:ext cx="698500" cy="73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50792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329580</xdr:rowOff>
    </xdr:from>
    <xdr:to>
      <xdr:col>29</xdr:col>
      <xdr:colOff>177800</xdr:colOff>
      <xdr:row>35</xdr:row>
      <xdr:rowOff>88280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9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174657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4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315133</xdr:rowOff>
    </xdr:from>
    <xdr:to>
      <xdr:col>26</xdr:col>
      <xdr:colOff>101600</xdr:colOff>
      <xdr:row>35</xdr:row>
      <xdr:rowOff>73833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8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84010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51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322036</xdr:rowOff>
    </xdr:from>
    <xdr:to>
      <xdr:col>22</xdr:col>
      <xdr:colOff>165100</xdr:colOff>
      <xdr:row>35</xdr:row>
      <xdr:rowOff>80736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8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90914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5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33041</xdr:rowOff>
    </xdr:from>
    <xdr:to>
      <xdr:col>19</xdr:col>
      <xdr:colOff>38100</xdr:colOff>
      <xdr:row>35</xdr:row>
      <xdr:rowOff>134641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302880</xdr:rowOff>
    </xdr:from>
    <xdr:to>
      <xdr:col>15</xdr:col>
      <xdr:colOff>101600</xdr:colOff>
      <xdr:row>35</xdr:row>
      <xdr:rowOff>61580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71757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3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45,193
44,568
229.01
33,976,646
32,906,027
994,159
15,952,374
32,538,406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76410</xdr:rowOff>
    </xdr:from>
    <xdr:to>
      <xdr:col>24</xdr:col>
      <xdr:colOff>63500</xdr:colOff>
      <xdr:row>35</xdr:row>
      <xdr:rowOff>87971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7160"/>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87971</xdr:rowOff>
    </xdr:from>
    <xdr:to>
      <xdr:col>19</xdr:col>
      <xdr:colOff>177800</xdr:colOff>
      <xdr:row>35</xdr:row>
      <xdr:rowOff>131062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88721"/>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131062</xdr:rowOff>
    </xdr:from>
    <xdr:to>
      <xdr:col>15</xdr:col>
      <xdr:colOff>50800</xdr:colOff>
      <xdr:row>37</xdr:row>
      <xdr:rowOff>136467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1812"/>
          <a:ext cx="889000" cy="3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136467</xdr:rowOff>
    </xdr:from>
    <xdr:to>
      <xdr:col>10</xdr:col>
      <xdr:colOff>114300</xdr:colOff>
      <xdr:row>37</xdr:row>
      <xdr:rowOff>164568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0117"/>
          <a:ext cx="889000" cy="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127115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25610</xdr:rowOff>
    </xdr:from>
    <xdr:to>
      <xdr:col>24</xdr:col>
      <xdr:colOff>114300</xdr:colOff>
      <xdr:row>35</xdr:row>
      <xdr:rowOff>127210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48487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37171</xdr:rowOff>
    </xdr:from>
    <xdr:to>
      <xdr:col>20</xdr:col>
      <xdr:colOff>38100</xdr:colOff>
      <xdr:row>35</xdr:row>
      <xdr:rowOff>138771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155298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1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80262</xdr:rowOff>
    </xdr:from>
    <xdr:to>
      <xdr:col>15</xdr:col>
      <xdr:colOff>101600</xdr:colOff>
      <xdr:row>36</xdr:row>
      <xdr:rowOff>10412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26939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85667</xdr:rowOff>
    </xdr:from>
    <xdr:to>
      <xdr:col>10</xdr:col>
      <xdr:colOff>165100</xdr:colOff>
      <xdr:row>38</xdr:row>
      <xdr:rowOff>15817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113768</xdr:rowOff>
    </xdr:from>
    <xdr:to>
      <xdr:col>6</xdr:col>
      <xdr:colOff>38100</xdr:colOff>
      <xdr:row>38</xdr:row>
      <xdr:rowOff>43918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35045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126009</xdr:rowOff>
    </xdr:from>
    <xdr:to>
      <xdr:col>24</xdr:col>
      <xdr:colOff>63500</xdr:colOff>
      <xdr:row>56</xdr:row>
      <xdr:rowOff>101168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5759"/>
          <a:ext cx="8382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101168</xdr:rowOff>
    </xdr:from>
    <xdr:to>
      <xdr:col>19</xdr:col>
      <xdr:colOff>177800</xdr:colOff>
      <xdr:row>57</xdr:row>
      <xdr:rowOff>68008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02368"/>
          <a:ext cx="889000" cy="1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xdr:rowOff>
    </xdr:from>
    <xdr:to>
      <xdr:col>15</xdr:col>
      <xdr:colOff>50800</xdr:colOff>
      <xdr:row>57</xdr:row>
      <xdr:rowOff>68008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72993"/>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xdr:rowOff>
    </xdr:from>
    <xdr:to>
      <xdr:col>10</xdr:col>
      <xdr:colOff>114300</xdr:colOff>
      <xdr:row>57</xdr:row>
      <xdr:rowOff>38836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2993"/>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75209</xdr:rowOff>
    </xdr:from>
    <xdr:to>
      <xdr:col>24</xdr:col>
      <xdr:colOff>114300</xdr:colOff>
      <xdr:row>56</xdr:row>
      <xdr:rowOff>5359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98086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50368</xdr:rowOff>
    </xdr:from>
    <xdr:to>
      <xdr:col>20</xdr:col>
      <xdr:colOff>38100</xdr:colOff>
      <xdr:row>56</xdr:row>
      <xdr:rowOff>151968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168495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17208</xdr:rowOff>
    </xdr:from>
    <xdr:to>
      <xdr:col>15</xdr:col>
      <xdr:colOff>101600</xdr:colOff>
      <xdr:row>57</xdr:row>
      <xdr:rowOff>118808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109935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120993</xdr:rowOff>
    </xdr:from>
    <xdr:to>
      <xdr:col>10</xdr:col>
      <xdr:colOff>165100</xdr:colOff>
      <xdr:row>57</xdr:row>
      <xdr:rowOff>51143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67670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159486</xdr:rowOff>
    </xdr:from>
    <xdr:to>
      <xdr:col>6</xdr:col>
      <xdr:colOff>38100</xdr:colOff>
      <xdr:row>57</xdr:row>
      <xdr:rowOff>89636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146386</xdr:rowOff>
    </xdr:from>
    <xdr:to>
      <xdr:col>24</xdr:col>
      <xdr:colOff>63500</xdr:colOff>
      <xdr:row>78</xdr:row>
      <xdr:rowOff>153302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9486"/>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134747</xdr:rowOff>
    </xdr:from>
    <xdr:to>
      <xdr:col>19</xdr:col>
      <xdr:colOff>177800</xdr:colOff>
      <xdr:row>78</xdr:row>
      <xdr:rowOff>153302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7847"/>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128194</xdr:rowOff>
    </xdr:from>
    <xdr:to>
      <xdr:col>15</xdr:col>
      <xdr:colOff>50800</xdr:colOff>
      <xdr:row>78</xdr:row>
      <xdr:rowOff>134747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12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124231</xdr:rowOff>
    </xdr:from>
    <xdr:to>
      <xdr:col>10</xdr:col>
      <xdr:colOff>114300</xdr:colOff>
      <xdr:row>78</xdr:row>
      <xdr:rowOff>128194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7331"/>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95586</xdr:rowOff>
    </xdr:from>
    <xdr:to>
      <xdr:col>24</xdr:col>
      <xdr:colOff>114300</xdr:colOff>
      <xdr:row>79</xdr:row>
      <xdr:rowOff>25736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102502</xdr:rowOff>
    </xdr:from>
    <xdr:to>
      <xdr:col>20</xdr:col>
      <xdr:colOff>38100</xdr:colOff>
      <xdr:row>79</xdr:row>
      <xdr:rowOff>32652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23779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83947</xdr:rowOff>
    </xdr:from>
    <xdr:to>
      <xdr:col>15</xdr:col>
      <xdr:colOff>101600</xdr:colOff>
      <xdr:row>79</xdr:row>
      <xdr:rowOff>14097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77394</xdr:rowOff>
    </xdr:from>
    <xdr:to>
      <xdr:col>10</xdr:col>
      <xdr:colOff>165100</xdr:colOff>
      <xdr:row>79</xdr:row>
      <xdr:rowOff>7544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170121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73431</xdr:rowOff>
    </xdr:from>
    <xdr:to>
      <xdr:col>6</xdr:col>
      <xdr:colOff>38100</xdr:colOff>
      <xdr:row>79</xdr:row>
      <xdr:rowOff>3581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166158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110390</xdr:rowOff>
    </xdr:from>
    <xdr:to>
      <xdr:col>24</xdr:col>
      <xdr:colOff>63500</xdr:colOff>
      <xdr:row>96</xdr:row>
      <xdr:rowOff>142002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98140"/>
          <a:ext cx="838200" cy="20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110390</xdr:rowOff>
    </xdr:from>
    <xdr:to>
      <xdr:col>19</xdr:col>
      <xdr:colOff>177800</xdr:colOff>
      <xdr:row>98</xdr:row>
      <xdr:rowOff>54628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98140"/>
          <a:ext cx="889000" cy="45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3994</xdr:rowOff>
    </xdr:from>
    <xdr:to>
      <xdr:col>15</xdr:col>
      <xdr:colOff>50800</xdr:colOff>
      <xdr:row>98</xdr:row>
      <xdr:rowOff>54628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06094"/>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3994</xdr:rowOff>
    </xdr:from>
    <xdr:to>
      <xdr:col>10</xdr:col>
      <xdr:colOff>114300</xdr:colOff>
      <xdr:row>98</xdr:row>
      <xdr:rowOff>22885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6094"/>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91202</xdr:rowOff>
    </xdr:from>
    <xdr:to>
      <xdr:col>24</xdr:col>
      <xdr:colOff>114300</xdr:colOff>
      <xdr:row>97</xdr:row>
      <xdr:rowOff>21352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69629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59590</xdr:rowOff>
    </xdr:from>
    <xdr:to>
      <xdr:col>20</xdr:col>
      <xdr:colOff>38100</xdr:colOff>
      <xdr:row>95</xdr:row>
      <xdr:rowOff>161190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152317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4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3828</xdr:rowOff>
    </xdr:from>
    <xdr:to>
      <xdr:col>15</xdr:col>
      <xdr:colOff>101600</xdr:colOff>
      <xdr:row>98</xdr:row>
      <xdr:rowOff>105428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96555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124644</xdr:rowOff>
    </xdr:from>
    <xdr:to>
      <xdr:col>10</xdr:col>
      <xdr:colOff>165100</xdr:colOff>
      <xdr:row>98</xdr:row>
      <xdr:rowOff>54794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45921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4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143535</xdr:rowOff>
    </xdr:from>
    <xdr:to>
      <xdr:col>6</xdr:col>
      <xdr:colOff>38100</xdr:colOff>
      <xdr:row>98</xdr:row>
      <xdr:rowOff>73685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29014</xdr:rowOff>
    </xdr:from>
    <xdr:to>
      <xdr:col>55</xdr:col>
      <xdr:colOff>0</xdr:colOff>
      <xdr:row>37</xdr:row>
      <xdr:rowOff>72361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72664"/>
          <a:ext cx="8382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103679</xdr:rowOff>
    </xdr:from>
    <xdr:to>
      <xdr:col>50</xdr:col>
      <xdr:colOff>114300</xdr:colOff>
      <xdr:row>37</xdr:row>
      <xdr:rowOff>72361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47179"/>
          <a:ext cx="889000" cy="11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103679</xdr:rowOff>
    </xdr:from>
    <xdr:to>
      <xdr:col>45</xdr:col>
      <xdr:colOff>177800</xdr:colOff>
      <xdr:row>37</xdr:row>
      <xdr:rowOff>82713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47179"/>
          <a:ext cx="889000" cy="11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82713</xdr:rowOff>
    </xdr:from>
    <xdr:to>
      <xdr:col>41</xdr:col>
      <xdr:colOff>50800</xdr:colOff>
      <xdr:row>37</xdr:row>
      <xdr:rowOff>123611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26363"/>
          <a:ext cx="889000" cy="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149664</xdr:rowOff>
    </xdr:from>
    <xdr:to>
      <xdr:col>55</xdr:col>
      <xdr:colOff>50800</xdr:colOff>
      <xdr:row>37</xdr:row>
      <xdr:rowOff>79814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128091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21561</xdr:rowOff>
    </xdr:from>
    <xdr:to>
      <xdr:col>50</xdr:col>
      <xdr:colOff>165100</xdr:colOff>
      <xdr:row>37</xdr:row>
      <xdr:rowOff>123161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114288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4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52879</xdr:rowOff>
    </xdr:from>
    <xdr:to>
      <xdr:col>46</xdr:col>
      <xdr:colOff>38100</xdr:colOff>
      <xdr:row>30</xdr:row>
      <xdr:rowOff>154479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171006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7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31913</xdr:rowOff>
    </xdr:from>
    <xdr:to>
      <xdr:col>41</xdr:col>
      <xdr:colOff>101600</xdr:colOff>
      <xdr:row>37</xdr:row>
      <xdr:rowOff>133513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150040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72811</xdr:rowOff>
    </xdr:from>
    <xdr:to>
      <xdr:col>36</xdr:col>
      <xdr:colOff>165100</xdr:colOff>
      <xdr:row>38</xdr:row>
      <xdr:rowOff>2961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19488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9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31243</xdr:rowOff>
    </xdr:from>
    <xdr:to>
      <xdr:col>55</xdr:col>
      <xdr:colOff>0</xdr:colOff>
      <xdr:row>56</xdr:row>
      <xdr:rowOff>54711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60993"/>
          <a:ext cx="838200" cy="19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54711</xdr:rowOff>
    </xdr:from>
    <xdr:to>
      <xdr:col>50</xdr:col>
      <xdr:colOff>114300</xdr:colOff>
      <xdr:row>57</xdr:row>
      <xdr:rowOff>38869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55911"/>
          <a:ext cx="889000" cy="1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144404</xdr:rowOff>
    </xdr:from>
    <xdr:to>
      <xdr:col>45</xdr:col>
      <xdr:colOff>177800</xdr:colOff>
      <xdr:row>57</xdr:row>
      <xdr:rowOff>38869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45604"/>
          <a:ext cx="889000" cy="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144404</xdr:rowOff>
    </xdr:from>
    <xdr:to>
      <xdr:col>41</xdr:col>
      <xdr:colOff>50800</xdr:colOff>
      <xdr:row>57</xdr:row>
      <xdr:rowOff>69799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45604"/>
          <a:ext cx="889000" cy="9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151893</xdr:rowOff>
    </xdr:from>
    <xdr:to>
      <xdr:col>55</xdr:col>
      <xdr:colOff>50800</xdr:colOff>
      <xdr:row>55</xdr:row>
      <xdr:rowOff>82043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3320</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6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3911</xdr:rowOff>
    </xdr:from>
    <xdr:to>
      <xdr:col>50</xdr:col>
      <xdr:colOff>165100</xdr:colOff>
      <xdr:row>56</xdr:row>
      <xdr:rowOff>105511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122038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159519</xdr:rowOff>
    </xdr:from>
    <xdr:to>
      <xdr:col>46</xdr:col>
      <xdr:colOff>38100</xdr:colOff>
      <xdr:row>57</xdr:row>
      <xdr:rowOff>89669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80796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93604</xdr:rowOff>
    </xdr:from>
    <xdr:to>
      <xdr:col>41</xdr:col>
      <xdr:colOff>101600</xdr:colOff>
      <xdr:row>57</xdr:row>
      <xdr:rowOff>23754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14881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18999</xdr:rowOff>
    </xdr:from>
    <xdr:to>
      <xdr:col>36</xdr:col>
      <xdr:colOff>165100</xdr:colOff>
      <xdr:row>57</xdr:row>
      <xdr:rowOff>120599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111726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170210</xdr:rowOff>
    </xdr:from>
    <xdr:to>
      <xdr:col>55</xdr:col>
      <xdr:colOff>0</xdr:colOff>
      <xdr:row>78</xdr:row>
      <xdr:rowOff>36243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200410"/>
          <a:ext cx="838200" cy="20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36243</xdr:rowOff>
    </xdr:from>
    <xdr:to>
      <xdr:col>50</xdr:col>
      <xdr:colOff>114300</xdr:colOff>
      <xdr:row>79</xdr:row>
      <xdr:rowOff>13742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409343"/>
          <a:ext cx="889000" cy="1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10503</xdr:rowOff>
    </xdr:from>
    <xdr:to>
      <xdr:col>45</xdr:col>
      <xdr:colOff>177800</xdr:colOff>
      <xdr:row>79</xdr:row>
      <xdr:rowOff>13742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5505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157341</xdr:rowOff>
    </xdr:from>
    <xdr:to>
      <xdr:col>41</xdr:col>
      <xdr:colOff>50800</xdr:colOff>
      <xdr:row>79</xdr:row>
      <xdr:rowOff>10503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30441"/>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119410</xdr:rowOff>
    </xdr:from>
    <xdr:to>
      <xdr:col>55</xdr:col>
      <xdr:colOff>50800</xdr:colOff>
      <xdr:row>77</xdr:row>
      <xdr:rowOff>49560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142287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156893</xdr:rowOff>
    </xdr:from>
    <xdr:to>
      <xdr:col>50</xdr:col>
      <xdr:colOff>165100</xdr:colOff>
      <xdr:row>78</xdr:row>
      <xdr:rowOff>87043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78170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4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134392</xdr:rowOff>
    </xdr:from>
    <xdr:to>
      <xdr:col>46</xdr:col>
      <xdr:colOff>38100</xdr:colOff>
      <xdr:row>79</xdr:row>
      <xdr:rowOff>64542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55669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131153</xdr:rowOff>
    </xdr:from>
    <xdr:to>
      <xdr:col>41</xdr:col>
      <xdr:colOff>101600</xdr:colOff>
      <xdr:row>79</xdr:row>
      <xdr:rowOff>61303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52430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106541</xdr:rowOff>
    </xdr:from>
    <xdr:to>
      <xdr:col>36</xdr:col>
      <xdr:colOff>165100</xdr:colOff>
      <xdr:row>79</xdr:row>
      <xdr:rowOff>36691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27818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4962</xdr:rowOff>
    </xdr:from>
    <xdr:to>
      <xdr:col>55</xdr:col>
      <xdr:colOff>0</xdr:colOff>
      <xdr:row>96</xdr:row>
      <xdr:rowOff>169059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464162"/>
          <a:ext cx="8382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169059</xdr:rowOff>
    </xdr:from>
    <xdr:to>
      <xdr:col>50</xdr:col>
      <xdr:colOff>114300</xdr:colOff>
      <xdr:row>97</xdr:row>
      <xdr:rowOff>104930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628259"/>
          <a:ext cx="889000" cy="10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136218</xdr:rowOff>
    </xdr:from>
    <xdr:to>
      <xdr:col>45</xdr:col>
      <xdr:colOff>177800</xdr:colOff>
      <xdr:row>97</xdr:row>
      <xdr:rowOff>104930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595418"/>
          <a:ext cx="889000" cy="1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136218</xdr:rowOff>
    </xdr:from>
    <xdr:to>
      <xdr:col>41</xdr:col>
      <xdr:colOff>50800</xdr:colOff>
      <xdr:row>97</xdr:row>
      <xdr:rowOff>129673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95418"/>
          <a:ext cx="889000" cy="16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125612</xdr:rowOff>
    </xdr:from>
    <xdr:to>
      <xdr:col>55</xdr:col>
      <xdr:colOff>50800</xdr:colOff>
      <xdr:row>96</xdr:row>
      <xdr:rowOff>55762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148489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6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118259</xdr:rowOff>
    </xdr:from>
    <xdr:to>
      <xdr:col>50</xdr:col>
      <xdr:colOff>165100</xdr:colOff>
      <xdr:row>97</xdr:row>
      <xdr:rowOff>48409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39536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54130</xdr:rowOff>
    </xdr:from>
    <xdr:to>
      <xdr:col>46</xdr:col>
      <xdr:colOff>38100</xdr:colOff>
      <xdr:row>97</xdr:row>
      <xdr:rowOff>155730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146857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85418</xdr:rowOff>
    </xdr:from>
    <xdr:to>
      <xdr:col>41</xdr:col>
      <xdr:colOff>101600</xdr:colOff>
      <xdr:row>97</xdr:row>
      <xdr:rowOff>15568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78873</xdr:rowOff>
    </xdr:from>
    <xdr:to>
      <xdr:col>36</xdr:col>
      <xdr:colOff>165100</xdr:colOff>
      <xdr:row>98</xdr:row>
      <xdr:rowOff>9023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135699</xdr:rowOff>
    </xdr:from>
    <xdr:to>
      <xdr:col>85</xdr:col>
      <xdr:colOff>127000</xdr:colOff>
      <xdr:row>38</xdr:row>
      <xdr:rowOff>171438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0799"/>
          <a:ext cx="8382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135699</xdr:rowOff>
    </xdr:from>
    <xdr:to>
      <xdr:col>81</xdr:col>
      <xdr:colOff>50800</xdr:colOff>
      <xdr:row>39</xdr:row>
      <xdr:rowOff>4979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0799"/>
          <a:ext cx="889000" cy="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143814</xdr:rowOff>
    </xdr:from>
    <xdr:to>
      <xdr:col>76</xdr:col>
      <xdr:colOff>114300</xdr:colOff>
      <xdr:row>39</xdr:row>
      <xdr:rowOff>4979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8914"/>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108306</xdr:rowOff>
    </xdr:from>
    <xdr:to>
      <xdr:col>71</xdr:col>
      <xdr:colOff>177800</xdr:colOff>
      <xdr:row>38</xdr:row>
      <xdr:rowOff>143814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2340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120638</xdr:rowOff>
    </xdr:from>
    <xdr:to>
      <xdr:col>85</xdr:col>
      <xdr:colOff>177800</xdr:colOff>
      <xdr:row>39</xdr:row>
      <xdr:rowOff>50788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35565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84899</xdr:rowOff>
    </xdr:from>
    <xdr:to>
      <xdr:col>81</xdr:col>
      <xdr:colOff>101600</xdr:colOff>
      <xdr:row>39</xdr:row>
      <xdr:rowOff>15049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6176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9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125629</xdr:rowOff>
    </xdr:from>
    <xdr:to>
      <xdr:col>76</xdr:col>
      <xdr:colOff>165100</xdr:colOff>
      <xdr:row>39</xdr:row>
      <xdr:rowOff>55779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46906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93014</xdr:rowOff>
    </xdr:from>
    <xdr:to>
      <xdr:col>72</xdr:col>
      <xdr:colOff>38100</xdr:colOff>
      <xdr:row>39</xdr:row>
      <xdr:rowOff>23164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14291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57506</xdr:rowOff>
    </xdr:from>
    <xdr:to>
      <xdr:col>67</xdr:col>
      <xdr:colOff>101600</xdr:colOff>
      <xdr:row>38</xdr:row>
      <xdr:rowOff>159106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150233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50562</xdr:rowOff>
    </xdr:from>
    <xdr:to>
      <xdr:col>85</xdr:col>
      <xdr:colOff>127000</xdr:colOff>
      <xdr:row>73</xdr:row>
      <xdr:rowOff>123927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566412"/>
          <a:ext cx="8382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123927</xdr:rowOff>
    </xdr:from>
    <xdr:to>
      <xdr:col>81</xdr:col>
      <xdr:colOff>50800</xdr:colOff>
      <xdr:row>73</xdr:row>
      <xdr:rowOff>137789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639777"/>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52015</xdr:rowOff>
    </xdr:from>
    <xdr:to>
      <xdr:col>76</xdr:col>
      <xdr:colOff>114300</xdr:colOff>
      <xdr:row>73</xdr:row>
      <xdr:rowOff>137789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567865"/>
          <a:ext cx="889000" cy="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163393</xdr:rowOff>
    </xdr:from>
    <xdr:to>
      <xdr:col>71</xdr:col>
      <xdr:colOff>177800</xdr:colOff>
      <xdr:row>73</xdr:row>
      <xdr:rowOff>52015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507793"/>
          <a:ext cx="889000" cy="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171212</xdr:rowOff>
    </xdr:from>
    <xdr:to>
      <xdr:col>85</xdr:col>
      <xdr:colOff>177800</xdr:colOff>
      <xdr:row>73</xdr:row>
      <xdr:rowOff>101362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5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22639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36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73127</xdr:rowOff>
    </xdr:from>
    <xdr:to>
      <xdr:col>81</xdr:col>
      <xdr:colOff>101600</xdr:colOff>
      <xdr:row>74</xdr:row>
      <xdr:rowOff>3277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5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19804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3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86989</xdr:rowOff>
    </xdr:from>
    <xdr:to>
      <xdr:col>76</xdr:col>
      <xdr:colOff>165100</xdr:colOff>
      <xdr:row>74</xdr:row>
      <xdr:rowOff>17139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33666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3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1215</xdr:rowOff>
    </xdr:from>
    <xdr:to>
      <xdr:col>72</xdr:col>
      <xdr:colOff>38100</xdr:colOff>
      <xdr:row>73</xdr:row>
      <xdr:rowOff>102815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5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119342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2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112593</xdr:rowOff>
    </xdr:from>
    <xdr:to>
      <xdr:col>67</xdr:col>
      <xdr:colOff>101600</xdr:colOff>
      <xdr:row>73</xdr:row>
      <xdr:rowOff>42743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4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59270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2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23213</xdr:rowOff>
    </xdr:from>
    <xdr:to>
      <xdr:col>85</xdr:col>
      <xdr:colOff>127000</xdr:colOff>
      <xdr:row>96</xdr:row>
      <xdr:rowOff>144445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82413"/>
          <a:ext cx="83820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144445</xdr:rowOff>
    </xdr:from>
    <xdr:to>
      <xdr:col>81</xdr:col>
      <xdr:colOff>50800</xdr:colOff>
      <xdr:row>97</xdr:row>
      <xdr:rowOff>73515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03645"/>
          <a:ext cx="889000" cy="10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73515</xdr:rowOff>
    </xdr:from>
    <xdr:to>
      <xdr:col>76</xdr:col>
      <xdr:colOff>114300</xdr:colOff>
      <xdr:row>98</xdr:row>
      <xdr:rowOff>526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704165"/>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526</xdr:rowOff>
    </xdr:from>
    <xdr:to>
      <xdr:col>71</xdr:col>
      <xdr:colOff>177800</xdr:colOff>
      <xdr:row>98</xdr:row>
      <xdr:rowOff>47716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02626"/>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143863</xdr:rowOff>
    </xdr:from>
    <xdr:to>
      <xdr:col>85</xdr:col>
      <xdr:colOff>177800</xdr:colOff>
      <xdr:row>96</xdr:row>
      <xdr:rowOff>74013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166740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93645</xdr:rowOff>
    </xdr:from>
    <xdr:to>
      <xdr:col>81</xdr:col>
      <xdr:colOff>101600</xdr:colOff>
      <xdr:row>97</xdr:row>
      <xdr:rowOff>23795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14922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6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22715</xdr:rowOff>
    </xdr:from>
    <xdr:to>
      <xdr:col>76</xdr:col>
      <xdr:colOff>165100</xdr:colOff>
      <xdr:row>97</xdr:row>
      <xdr:rowOff>124315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115442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7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121176</xdr:rowOff>
    </xdr:from>
    <xdr:to>
      <xdr:col>72</xdr:col>
      <xdr:colOff>38100</xdr:colOff>
      <xdr:row>98</xdr:row>
      <xdr:rowOff>51326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42453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168366</xdr:rowOff>
    </xdr:from>
    <xdr:to>
      <xdr:col>67</xdr:col>
      <xdr:colOff>101600</xdr:colOff>
      <xdr:row>98</xdr:row>
      <xdr:rowOff>98516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89643</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167818</xdr:rowOff>
    </xdr:from>
    <xdr:to>
      <xdr:col>116</xdr:col>
      <xdr:colOff>63500</xdr:colOff>
      <xdr:row>38</xdr:row>
      <xdr:rowOff>768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11468"/>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167818</xdr:rowOff>
    </xdr:from>
    <xdr:to>
      <xdr:col>111</xdr:col>
      <xdr:colOff>177800</xdr:colOff>
      <xdr:row>37</xdr:row>
      <xdr:rowOff>168904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511468"/>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168904</xdr:rowOff>
    </xdr:from>
    <xdr:to>
      <xdr:col>107</xdr:col>
      <xdr:colOff>50800</xdr:colOff>
      <xdr:row>37</xdr:row>
      <xdr:rowOff>169875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512554"/>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169418</xdr:rowOff>
    </xdr:from>
    <xdr:to>
      <xdr:col>102</xdr:col>
      <xdr:colOff>114300</xdr:colOff>
      <xdr:row>37</xdr:row>
      <xdr:rowOff>169875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130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121418</xdr:rowOff>
    </xdr:from>
    <xdr:to>
      <xdr:col>116</xdr:col>
      <xdr:colOff>114300</xdr:colOff>
      <xdr:row>38</xdr:row>
      <xdr:rowOff>51568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36345</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7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117018</xdr:rowOff>
    </xdr:from>
    <xdr:to>
      <xdr:col>112</xdr:col>
      <xdr:colOff>38100</xdr:colOff>
      <xdr:row>38</xdr:row>
      <xdr:rowOff>47168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38295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55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118104</xdr:rowOff>
    </xdr:from>
    <xdr:to>
      <xdr:col>107</xdr:col>
      <xdr:colOff>101600</xdr:colOff>
      <xdr:row>38</xdr:row>
      <xdr:rowOff>48254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39381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119075</xdr:rowOff>
    </xdr:from>
    <xdr:to>
      <xdr:col>102</xdr:col>
      <xdr:colOff>165100</xdr:colOff>
      <xdr:row>38</xdr:row>
      <xdr:rowOff>49225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40352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55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39895</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167978</xdr:rowOff>
    </xdr:from>
    <xdr:to>
      <xdr:col>116</xdr:col>
      <xdr:colOff>63500</xdr:colOff>
      <xdr:row>75</xdr:row>
      <xdr:rowOff>9627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55278"/>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105547</xdr:rowOff>
    </xdr:from>
    <xdr:to>
      <xdr:col>111</xdr:col>
      <xdr:colOff>177800</xdr:colOff>
      <xdr:row>75</xdr:row>
      <xdr:rowOff>9627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92847"/>
          <a:ext cx="889000" cy="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105547</xdr:rowOff>
    </xdr:from>
    <xdr:to>
      <xdr:col>107</xdr:col>
      <xdr:colOff>50800</xdr:colOff>
      <xdr:row>75</xdr:row>
      <xdr:rowOff>93020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792847"/>
          <a:ext cx="889000" cy="15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93020</xdr:rowOff>
    </xdr:from>
    <xdr:to>
      <xdr:col>102</xdr:col>
      <xdr:colOff>114300</xdr:colOff>
      <xdr:row>75</xdr:row>
      <xdr:rowOff>127813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51770"/>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117178</xdr:rowOff>
    </xdr:from>
    <xdr:to>
      <xdr:col>116</xdr:col>
      <xdr:colOff>114300</xdr:colOff>
      <xdr:row>75</xdr:row>
      <xdr:rowOff>47328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140055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5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130277</xdr:rowOff>
    </xdr:from>
    <xdr:to>
      <xdr:col>112</xdr:col>
      <xdr:colOff>38100</xdr:colOff>
      <xdr:row>75</xdr:row>
      <xdr:rowOff>60427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51554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54747</xdr:rowOff>
    </xdr:from>
    <xdr:to>
      <xdr:col>107</xdr:col>
      <xdr:colOff>101600</xdr:colOff>
      <xdr:row>74</xdr:row>
      <xdr:rowOff>156347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42220</xdr:rowOff>
    </xdr:from>
    <xdr:to>
      <xdr:col>102</xdr:col>
      <xdr:colOff>165100</xdr:colOff>
      <xdr:row>75</xdr:row>
      <xdr:rowOff>143820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134946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77013</xdr:rowOff>
    </xdr:from>
    <xdr:to>
      <xdr:col>98</xdr:col>
      <xdr:colOff>38100</xdr:colOff>
      <xdr:row>76</xdr:row>
      <xdr:rowOff>7162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169739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728,122</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61,980</a:t>
          </a:r>
          <a:r>
            <a:rPr kumimoji="1" lang="ja-JP" altLang="ja-JP" sz="1100">
              <a:solidFill>
                <a:schemeClr val="dk1"/>
              </a:solidFill>
              <a:effectLst/>
              <a:latin typeface="+mn-lt"/>
              <a:ea typeface="+mn-ea"/>
              <a:cs typeface="+mn-cs"/>
            </a:rPr>
            <a:t>円増となった。扶助費の減の一方で、普通建設事業費や物件費の増が主な要因である。</a:t>
          </a:r>
          <a:endParaRPr lang="ja-JP" altLang="ja-JP" sz="1400">
            <a:effectLst/>
          </a:endParaRPr>
        </a:p>
        <a:p>
          <a:r>
            <a:rPr kumimoji="1" lang="ja-JP" altLang="ja-JP" sz="1100">
              <a:solidFill>
                <a:schemeClr val="dk1"/>
              </a:solidFill>
              <a:effectLst/>
              <a:latin typeface="+mn-lt"/>
              <a:ea typeface="+mn-ea"/>
              <a:cs typeface="+mn-cs"/>
            </a:rPr>
            <a:t>主な構成要素である人件費は、住民一人当たり</a:t>
          </a:r>
          <a:r>
            <a:rPr kumimoji="1" lang="en-US" altLang="ja-JP" sz="1100">
              <a:solidFill>
                <a:schemeClr val="dk1"/>
              </a:solidFill>
              <a:effectLst/>
              <a:latin typeface="+mn-lt"/>
              <a:ea typeface="+mn-ea"/>
              <a:cs typeface="+mn-cs"/>
            </a:rPr>
            <a:t>103,376</a:t>
          </a:r>
          <a:r>
            <a:rPr kumimoji="1" lang="ja-JP" altLang="ja-JP" sz="1100">
              <a:solidFill>
                <a:schemeClr val="dk1"/>
              </a:solidFill>
              <a:effectLst/>
              <a:latin typeface="+mn-lt"/>
              <a:ea typeface="+mn-ea"/>
              <a:cs typeface="+mn-cs"/>
            </a:rPr>
            <a:t>円となっており、前年度より微増となっている。扶助費については、生活保護扶助費が減となったことにより、前年度より</a:t>
          </a:r>
          <a:r>
            <a:rPr kumimoji="1" lang="en-US" altLang="ja-JP" sz="1100">
              <a:solidFill>
                <a:schemeClr val="dk1"/>
              </a:solidFill>
              <a:effectLst/>
              <a:latin typeface="+mn-lt"/>
              <a:ea typeface="+mn-ea"/>
              <a:cs typeface="+mn-cs"/>
            </a:rPr>
            <a:t>12,436</a:t>
          </a:r>
          <a:r>
            <a:rPr kumimoji="1" lang="ja-JP" altLang="ja-JP" sz="1100">
              <a:solidFill>
                <a:schemeClr val="dk1"/>
              </a:solidFill>
              <a:effectLst/>
              <a:latin typeface="+mn-lt"/>
              <a:ea typeface="+mn-ea"/>
              <a:cs typeface="+mn-cs"/>
            </a:rPr>
            <a:t>円減となった。</a:t>
          </a:r>
          <a:endParaRPr lang="ja-JP" altLang="ja-JP" sz="1400">
            <a:effectLst/>
          </a:endParaRPr>
        </a:p>
        <a:p>
          <a:r>
            <a:rPr kumimoji="1" lang="ja-JP" altLang="ja-JP" sz="1100">
              <a:solidFill>
                <a:schemeClr val="dk1"/>
              </a:solidFill>
              <a:effectLst/>
              <a:latin typeface="+mn-lt"/>
              <a:ea typeface="+mn-ea"/>
              <a:cs typeface="+mn-cs"/>
            </a:rPr>
            <a:t>普通建設事業費については、火葬場建設事業、下水放流施設建設事業、大鳴門橋周辺環境整備事業、灘黒岩水仙郷リニューアル事業、小学校大規模改造事業など大型事業や、道路改良・修繕事業を実施したことにより、前年度より</a:t>
          </a:r>
          <a:r>
            <a:rPr kumimoji="1" lang="en-US" altLang="ja-JP" sz="1100">
              <a:solidFill>
                <a:schemeClr val="dk1"/>
              </a:solidFill>
              <a:effectLst/>
              <a:latin typeface="+mn-lt"/>
              <a:ea typeface="+mn-ea"/>
              <a:cs typeface="+mn-cs"/>
            </a:rPr>
            <a:t>42,633</a:t>
          </a:r>
          <a:r>
            <a:rPr kumimoji="1" lang="ja-JP" altLang="ja-JP" sz="1100">
              <a:solidFill>
                <a:schemeClr val="dk1"/>
              </a:solidFill>
              <a:effectLst/>
              <a:latin typeface="+mn-lt"/>
              <a:ea typeface="+mn-ea"/>
              <a:cs typeface="+mn-cs"/>
            </a:rPr>
            <a:t>円増となった。</a:t>
          </a:r>
          <a:endParaRPr lang="ja-JP" altLang="ja-JP" sz="1400">
            <a:effectLst/>
          </a:endParaRPr>
        </a:p>
        <a:p>
          <a:r>
            <a:rPr kumimoji="1" lang="ja-JP" altLang="ja-JP" sz="1100">
              <a:solidFill>
                <a:schemeClr val="dk1"/>
              </a:solidFill>
              <a:effectLst/>
              <a:latin typeface="+mn-lt"/>
              <a:ea typeface="+mn-ea"/>
              <a:cs typeface="+mn-cs"/>
            </a:rPr>
            <a:t>今後も単独で実施している事業の見直し等の経費削減に努めるが、公共施設の老朽化対策が本格化することから大幅な改善は見込めない。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45,193
44,568
229.01
33,976,646
32,906,027
994,159
15,952,374
32,538,406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95885</xdr:rowOff>
    </xdr:from>
    <xdr:to>
      <xdr:col>24</xdr:col>
      <xdr:colOff>63500</xdr:colOff>
      <xdr:row>36</xdr:row>
      <xdr:rowOff>127508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8085"/>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127508</xdr:rowOff>
    </xdr:from>
    <xdr:to>
      <xdr:col>19</xdr:col>
      <xdr:colOff>177800</xdr:colOff>
      <xdr:row>36</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970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138938</xdr:rowOff>
    </xdr:from>
    <xdr:to>
      <xdr:col>15</xdr:col>
      <xdr:colOff>50800</xdr:colOff>
      <xdr:row>36</xdr:row>
      <xdr:rowOff>155321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113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138938</xdr:rowOff>
    </xdr:from>
    <xdr:to>
      <xdr:col>10</xdr:col>
      <xdr:colOff>114300</xdr:colOff>
      <xdr:row>36</xdr:row>
      <xdr:rowOff>156083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113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23512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76708</xdr:rowOff>
    </xdr:from>
    <xdr:to>
      <xdr:col>20</xdr:col>
      <xdr:colOff>38100</xdr:colOff>
      <xdr:row>37</xdr:row>
      <xdr:rowOff>6858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169435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104521</xdr:rowOff>
    </xdr:from>
    <xdr:to>
      <xdr:col>15</xdr:col>
      <xdr:colOff>101600</xdr:colOff>
      <xdr:row>37</xdr:row>
      <xdr:rowOff>34671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88138</xdr:rowOff>
    </xdr:from>
    <xdr:to>
      <xdr:col>10</xdr:col>
      <xdr:colOff>165100</xdr:colOff>
      <xdr:row>37</xdr:row>
      <xdr:rowOff>18288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9415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105283</xdr:rowOff>
    </xdr:from>
    <xdr:to>
      <xdr:col>6</xdr:col>
      <xdr:colOff>38100</xdr:colOff>
      <xdr:row>37</xdr:row>
      <xdr:rowOff>35433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26560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162514</xdr:rowOff>
    </xdr:from>
    <xdr:to>
      <xdr:col>24</xdr:col>
      <xdr:colOff>63500</xdr:colOff>
      <xdr:row>57</xdr:row>
      <xdr:rowOff>76950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63714"/>
          <a:ext cx="838200" cy="8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116436</xdr:rowOff>
    </xdr:from>
    <xdr:to>
      <xdr:col>19</xdr:col>
      <xdr:colOff>177800</xdr:colOff>
      <xdr:row>57</xdr:row>
      <xdr:rowOff>76950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203286"/>
          <a:ext cx="889000" cy="6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116436</xdr:rowOff>
    </xdr:from>
    <xdr:to>
      <xdr:col>15</xdr:col>
      <xdr:colOff>50800</xdr:colOff>
      <xdr:row>58</xdr:row>
      <xdr:rowOff>33013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203286"/>
          <a:ext cx="889000" cy="7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33013</xdr:rowOff>
    </xdr:from>
    <xdr:to>
      <xdr:col>10</xdr:col>
      <xdr:colOff>114300</xdr:colOff>
      <xdr:row>58</xdr:row>
      <xdr:rowOff>92616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77113"/>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111714</xdr:rowOff>
    </xdr:from>
    <xdr:to>
      <xdr:col>24</xdr:col>
      <xdr:colOff>114300</xdr:colOff>
      <xdr:row>57</xdr:row>
      <xdr:rowOff>41864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90141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26150</xdr:rowOff>
    </xdr:from>
    <xdr:to>
      <xdr:col>20</xdr:col>
      <xdr:colOff>38100</xdr:colOff>
      <xdr:row>57</xdr:row>
      <xdr:rowOff>127750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118877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65636</xdr:rowOff>
    </xdr:from>
    <xdr:to>
      <xdr:col>15</xdr:col>
      <xdr:colOff>101600</xdr:colOff>
      <xdr:row>53</xdr:row>
      <xdr:rowOff>167236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158363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4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153663</xdr:rowOff>
    </xdr:from>
    <xdr:to>
      <xdr:col>10</xdr:col>
      <xdr:colOff>165100</xdr:colOff>
      <xdr:row>58</xdr:row>
      <xdr:rowOff>83813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74940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41816</xdr:rowOff>
    </xdr:from>
    <xdr:to>
      <xdr:col>6</xdr:col>
      <xdr:colOff>38100</xdr:colOff>
      <xdr:row>58</xdr:row>
      <xdr:rowOff>143416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134543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6948</xdr:rowOff>
    </xdr:from>
    <xdr:to>
      <xdr:col>24</xdr:col>
      <xdr:colOff>63500</xdr:colOff>
      <xdr:row>75</xdr:row>
      <xdr:rowOff>89071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65698"/>
          <a:ext cx="838200" cy="8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6948</xdr:rowOff>
    </xdr:from>
    <xdr:to>
      <xdr:col>19</xdr:col>
      <xdr:colOff>177800</xdr:colOff>
      <xdr:row>77</xdr:row>
      <xdr:rowOff>3084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65698"/>
          <a:ext cx="889000" cy="3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169428</xdr:rowOff>
    </xdr:from>
    <xdr:to>
      <xdr:col>15</xdr:col>
      <xdr:colOff>50800</xdr:colOff>
      <xdr:row>77</xdr:row>
      <xdr:rowOff>3084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19962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169428</xdr:rowOff>
    </xdr:from>
    <xdr:to>
      <xdr:col>10</xdr:col>
      <xdr:colOff>114300</xdr:colOff>
      <xdr:row>77</xdr:row>
      <xdr:rowOff>116601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99628"/>
          <a:ext cx="889000" cy="1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38271</xdr:rowOff>
    </xdr:from>
    <xdr:to>
      <xdr:col>24</xdr:col>
      <xdr:colOff>114300</xdr:colOff>
      <xdr:row>75</xdr:row>
      <xdr:rowOff>139871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16698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127598</xdr:rowOff>
    </xdr:from>
    <xdr:to>
      <xdr:col>20</xdr:col>
      <xdr:colOff>38100</xdr:colOff>
      <xdr:row>75</xdr:row>
      <xdr:rowOff>57748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0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123734</xdr:rowOff>
    </xdr:from>
    <xdr:to>
      <xdr:col>15</xdr:col>
      <xdr:colOff>101600</xdr:colOff>
      <xdr:row>77</xdr:row>
      <xdr:rowOff>53884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45011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4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118628</xdr:rowOff>
    </xdr:from>
    <xdr:to>
      <xdr:col>10</xdr:col>
      <xdr:colOff>165100</xdr:colOff>
      <xdr:row>77</xdr:row>
      <xdr:rowOff>48778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39905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4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65801</xdr:rowOff>
    </xdr:from>
    <xdr:to>
      <xdr:col>6</xdr:col>
      <xdr:colOff>38100</xdr:colOff>
      <xdr:row>77</xdr:row>
      <xdr:rowOff>167401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158528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6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23617</xdr:rowOff>
    </xdr:from>
    <xdr:to>
      <xdr:col>24</xdr:col>
      <xdr:colOff>63500</xdr:colOff>
      <xdr:row>93</xdr:row>
      <xdr:rowOff>38224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454117"/>
          <a:ext cx="838200" cy="5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38224</xdr:rowOff>
    </xdr:from>
    <xdr:to>
      <xdr:col>19</xdr:col>
      <xdr:colOff>177800</xdr:colOff>
      <xdr:row>96</xdr:row>
      <xdr:rowOff>26085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83074"/>
          <a:ext cx="889000" cy="50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26085</xdr:rowOff>
    </xdr:from>
    <xdr:to>
      <xdr:col>15</xdr:col>
      <xdr:colOff>50800</xdr:colOff>
      <xdr:row>96</xdr:row>
      <xdr:rowOff>107055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85285"/>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26338</xdr:rowOff>
    </xdr:from>
    <xdr:to>
      <xdr:col>10</xdr:col>
      <xdr:colOff>114300</xdr:colOff>
      <xdr:row>96</xdr:row>
      <xdr:rowOff>107055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5538"/>
          <a:ext cx="889000" cy="8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144267</xdr:rowOff>
    </xdr:from>
    <xdr:to>
      <xdr:col>24</xdr:col>
      <xdr:colOff>114300</xdr:colOff>
      <xdr:row>90</xdr:row>
      <xdr:rowOff>74417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40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97294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3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158874</xdr:rowOff>
    </xdr:from>
    <xdr:to>
      <xdr:col>20</xdr:col>
      <xdr:colOff>38100</xdr:colOff>
      <xdr:row>93</xdr:row>
      <xdr:rowOff>89024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105551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0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146735</xdr:rowOff>
    </xdr:from>
    <xdr:to>
      <xdr:col>15</xdr:col>
      <xdr:colOff>101600</xdr:colOff>
      <xdr:row>96</xdr:row>
      <xdr:rowOff>76885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68012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56255</xdr:rowOff>
    </xdr:from>
    <xdr:to>
      <xdr:col>10</xdr:col>
      <xdr:colOff>165100</xdr:colOff>
      <xdr:row>96</xdr:row>
      <xdr:rowOff>157855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146988</xdr:rowOff>
    </xdr:from>
    <xdr:to>
      <xdr:col>6</xdr:col>
      <xdr:colOff>38100</xdr:colOff>
      <xdr:row>96</xdr:row>
      <xdr:rowOff>77138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68265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57567</xdr:rowOff>
    </xdr:from>
    <xdr:to>
      <xdr:col>55</xdr:col>
      <xdr:colOff>0</xdr:colOff>
      <xdr:row>39</xdr:row>
      <xdr:rowOff>62792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4411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62466</xdr:rowOff>
    </xdr:from>
    <xdr:to>
      <xdr:col>50</xdr:col>
      <xdr:colOff>114300</xdr:colOff>
      <xdr:row>39</xdr:row>
      <xdr:rowOff>62792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4901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62466</xdr:rowOff>
    </xdr:from>
    <xdr:to>
      <xdr:col>45</xdr:col>
      <xdr:colOff>177800</xdr:colOff>
      <xdr:row>39</xdr:row>
      <xdr:rowOff>75039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4901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75039</xdr:rowOff>
    </xdr:from>
    <xdr:to>
      <xdr:col>41</xdr:col>
      <xdr:colOff>50800</xdr:colOff>
      <xdr:row>39</xdr:row>
      <xdr:rowOff>76182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615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6767</xdr:rowOff>
    </xdr:from>
    <xdr:to>
      <xdr:col>55</xdr:col>
      <xdr:colOff>50800</xdr:colOff>
      <xdr:row>39</xdr:row>
      <xdr:rowOff>108367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93144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11992</xdr:rowOff>
    </xdr:from>
    <xdr:to>
      <xdr:col>50</xdr:col>
      <xdr:colOff>165100</xdr:colOff>
      <xdr:row>39</xdr:row>
      <xdr:rowOff>113592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104719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9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11666</xdr:rowOff>
    </xdr:from>
    <xdr:to>
      <xdr:col>46</xdr:col>
      <xdr:colOff>38100</xdr:colOff>
      <xdr:row>39</xdr:row>
      <xdr:rowOff>113266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104393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9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24239</xdr:rowOff>
    </xdr:from>
    <xdr:to>
      <xdr:col>41</xdr:col>
      <xdr:colOff>101600</xdr:colOff>
      <xdr:row>39</xdr:row>
      <xdr:rowOff>125839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116966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80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25382</xdr:rowOff>
    </xdr:from>
    <xdr:to>
      <xdr:col>36</xdr:col>
      <xdr:colOff>165100</xdr:colOff>
      <xdr:row>39</xdr:row>
      <xdr:rowOff>126982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118109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80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141795</xdr:rowOff>
    </xdr:from>
    <xdr:to>
      <xdr:col>55</xdr:col>
      <xdr:colOff>0</xdr:colOff>
      <xdr:row>54</xdr:row>
      <xdr:rowOff>53975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28645"/>
          <a:ext cx="8382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97619</xdr:rowOff>
    </xdr:from>
    <xdr:to>
      <xdr:col>50</xdr:col>
      <xdr:colOff>114300</xdr:colOff>
      <xdr:row>54</xdr:row>
      <xdr:rowOff>53975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184469"/>
          <a:ext cx="889000" cy="1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97619</xdr:rowOff>
    </xdr:from>
    <xdr:to>
      <xdr:col>45</xdr:col>
      <xdr:colOff>177800</xdr:colOff>
      <xdr:row>53</xdr:row>
      <xdr:rowOff>106076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84469"/>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106076</xdr:rowOff>
    </xdr:from>
    <xdr:to>
      <xdr:col>41</xdr:col>
      <xdr:colOff>50800</xdr:colOff>
      <xdr:row>54</xdr:row>
      <xdr:rowOff>57938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192926"/>
          <a:ext cx="889000" cy="1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90995</xdr:rowOff>
    </xdr:from>
    <xdr:to>
      <xdr:col>55</xdr:col>
      <xdr:colOff>50800</xdr:colOff>
      <xdr:row>54</xdr:row>
      <xdr:rowOff>21145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113872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3175</xdr:rowOff>
    </xdr:from>
    <xdr:to>
      <xdr:col>50</xdr:col>
      <xdr:colOff>165100</xdr:colOff>
      <xdr:row>54</xdr:row>
      <xdr:rowOff>104775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121302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46819</xdr:rowOff>
    </xdr:from>
    <xdr:to>
      <xdr:col>46</xdr:col>
      <xdr:colOff>38100</xdr:colOff>
      <xdr:row>53</xdr:row>
      <xdr:rowOff>148419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1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164946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90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55276</xdr:rowOff>
    </xdr:from>
    <xdr:to>
      <xdr:col>41</xdr:col>
      <xdr:colOff>101600</xdr:colOff>
      <xdr:row>53</xdr:row>
      <xdr:rowOff>156876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1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1953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9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7138</xdr:rowOff>
    </xdr:from>
    <xdr:to>
      <xdr:col>36</xdr:col>
      <xdr:colOff>165100</xdr:colOff>
      <xdr:row>54</xdr:row>
      <xdr:rowOff>108738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125265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4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95345</xdr:rowOff>
    </xdr:from>
    <xdr:to>
      <xdr:col>55</xdr:col>
      <xdr:colOff>0</xdr:colOff>
      <xdr:row>78</xdr:row>
      <xdr:rowOff>36647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6995"/>
          <a:ext cx="838200" cy="1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18473</xdr:rowOff>
    </xdr:from>
    <xdr:to>
      <xdr:col>50</xdr:col>
      <xdr:colOff>114300</xdr:colOff>
      <xdr:row>78</xdr:row>
      <xdr:rowOff>36647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1573"/>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18473</xdr:rowOff>
    </xdr:from>
    <xdr:to>
      <xdr:col>45</xdr:col>
      <xdr:colOff>177800</xdr:colOff>
      <xdr:row>78</xdr:row>
      <xdr:rowOff>113030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1573"/>
          <a:ext cx="889000" cy="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113030</xdr:rowOff>
    </xdr:from>
    <xdr:to>
      <xdr:col>41</xdr:col>
      <xdr:colOff>50800</xdr:colOff>
      <xdr:row>78</xdr:row>
      <xdr:rowOff>122746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613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44545</xdr:rowOff>
    </xdr:from>
    <xdr:to>
      <xdr:col>55</xdr:col>
      <xdr:colOff>50800</xdr:colOff>
      <xdr:row>77</xdr:row>
      <xdr:rowOff>146145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67422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157297</xdr:rowOff>
    </xdr:from>
    <xdr:to>
      <xdr:col>50</xdr:col>
      <xdr:colOff>165100</xdr:colOff>
      <xdr:row>78</xdr:row>
      <xdr:rowOff>87447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78574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139123</xdr:rowOff>
    </xdr:from>
    <xdr:to>
      <xdr:col>46</xdr:col>
      <xdr:colOff>38100</xdr:colOff>
      <xdr:row>78</xdr:row>
      <xdr:rowOff>69273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62230</xdr:rowOff>
    </xdr:from>
    <xdr:to>
      <xdr:col>41</xdr:col>
      <xdr:colOff>101600</xdr:colOff>
      <xdr:row>78</xdr:row>
      <xdr:rowOff>163830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154957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71946</xdr:rowOff>
    </xdr:from>
    <xdr:to>
      <xdr:col>36</xdr:col>
      <xdr:colOff>165100</xdr:colOff>
      <xdr:row>79</xdr:row>
      <xdr:rowOff>2096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164673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74270</xdr:rowOff>
    </xdr:from>
    <xdr:to>
      <xdr:col>55</xdr:col>
      <xdr:colOff>0</xdr:colOff>
      <xdr:row>96</xdr:row>
      <xdr:rowOff>142393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33470"/>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142393</xdr:rowOff>
    </xdr:from>
    <xdr:to>
      <xdr:col>50</xdr:col>
      <xdr:colOff>114300</xdr:colOff>
      <xdr:row>96</xdr:row>
      <xdr:rowOff>149174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01593"/>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149174</xdr:rowOff>
    </xdr:from>
    <xdr:to>
      <xdr:col>45</xdr:col>
      <xdr:colOff>177800</xdr:colOff>
      <xdr:row>97</xdr:row>
      <xdr:rowOff>69635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08374"/>
          <a:ext cx="889000" cy="9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69635</xdr:rowOff>
    </xdr:from>
    <xdr:to>
      <xdr:col>41</xdr:col>
      <xdr:colOff>50800</xdr:colOff>
      <xdr:row>97</xdr:row>
      <xdr:rowOff>103772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00285"/>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23470</xdr:rowOff>
    </xdr:from>
    <xdr:to>
      <xdr:col>55</xdr:col>
      <xdr:colOff>50800</xdr:colOff>
      <xdr:row>96</xdr:row>
      <xdr:rowOff>125070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46347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91593</xdr:rowOff>
    </xdr:from>
    <xdr:to>
      <xdr:col>50</xdr:col>
      <xdr:colOff>165100</xdr:colOff>
      <xdr:row>97</xdr:row>
      <xdr:rowOff>21743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38270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98374</xdr:rowOff>
    </xdr:from>
    <xdr:to>
      <xdr:col>46</xdr:col>
      <xdr:colOff>38100</xdr:colOff>
      <xdr:row>97</xdr:row>
      <xdr:rowOff>28524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19651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18835</xdr:rowOff>
    </xdr:from>
    <xdr:to>
      <xdr:col>41</xdr:col>
      <xdr:colOff>101600</xdr:colOff>
      <xdr:row>97</xdr:row>
      <xdr:rowOff>120435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111562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52972</xdr:rowOff>
    </xdr:from>
    <xdr:to>
      <xdr:col>36</xdr:col>
      <xdr:colOff>165100</xdr:colOff>
      <xdr:row>97</xdr:row>
      <xdr:rowOff>154572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171099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4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166827</xdr:rowOff>
    </xdr:from>
    <xdr:to>
      <xdr:col>85</xdr:col>
      <xdr:colOff>127000</xdr:colOff>
      <xdr:row>36</xdr:row>
      <xdr:rowOff>101981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67577"/>
          <a:ext cx="838200" cy="10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97561</xdr:rowOff>
    </xdr:from>
    <xdr:to>
      <xdr:col>81</xdr:col>
      <xdr:colOff>50800</xdr:colOff>
      <xdr:row>36</xdr:row>
      <xdr:rowOff>101981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26976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18542</xdr:rowOff>
    </xdr:from>
    <xdr:to>
      <xdr:col>76</xdr:col>
      <xdr:colOff>114300</xdr:colOff>
      <xdr:row>36</xdr:row>
      <xdr:rowOff>97561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190742"/>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18542</xdr:rowOff>
    </xdr:from>
    <xdr:to>
      <xdr:col>71</xdr:col>
      <xdr:colOff>177800</xdr:colOff>
      <xdr:row>36</xdr:row>
      <xdr:rowOff>166675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190742"/>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116027</xdr:rowOff>
    </xdr:from>
    <xdr:to>
      <xdr:col>85</xdr:col>
      <xdr:colOff>177800</xdr:colOff>
      <xdr:row>36</xdr:row>
      <xdr:rowOff>46177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94454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51181</xdr:rowOff>
    </xdr:from>
    <xdr:to>
      <xdr:col>81</xdr:col>
      <xdr:colOff>101600</xdr:colOff>
      <xdr:row>36</xdr:row>
      <xdr:rowOff>152781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143908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46761</xdr:rowOff>
    </xdr:from>
    <xdr:to>
      <xdr:col>76</xdr:col>
      <xdr:colOff>165100</xdr:colOff>
      <xdr:row>36</xdr:row>
      <xdr:rowOff>148361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139488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139192</xdr:rowOff>
    </xdr:from>
    <xdr:to>
      <xdr:col>72</xdr:col>
      <xdr:colOff>38100</xdr:colOff>
      <xdr:row>36</xdr:row>
      <xdr:rowOff>69342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60469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115875</xdr:rowOff>
    </xdr:from>
    <xdr:to>
      <xdr:col>67</xdr:col>
      <xdr:colOff>101600</xdr:colOff>
      <xdr:row>37</xdr:row>
      <xdr:rowOff>46025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37152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3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119324</xdr:rowOff>
    </xdr:from>
    <xdr:to>
      <xdr:col>85</xdr:col>
      <xdr:colOff>127000</xdr:colOff>
      <xdr:row>57</xdr:row>
      <xdr:rowOff>149873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91974"/>
          <a:ext cx="838200" cy="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149873</xdr:rowOff>
    </xdr:from>
    <xdr:to>
      <xdr:col>81</xdr:col>
      <xdr:colOff>50800</xdr:colOff>
      <xdr:row>58</xdr:row>
      <xdr:rowOff>81209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22523"/>
          <a:ext cx="889000" cy="10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80104</xdr:rowOff>
    </xdr:from>
    <xdr:to>
      <xdr:col>76</xdr:col>
      <xdr:colOff>114300</xdr:colOff>
      <xdr:row>58</xdr:row>
      <xdr:rowOff>81209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1002420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80104</xdr:rowOff>
    </xdr:from>
    <xdr:to>
      <xdr:col>71</xdr:col>
      <xdr:colOff>177800</xdr:colOff>
      <xdr:row>58</xdr:row>
      <xdr:rowOff>132484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24204"/>
          <a:ext cx="8890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68524</xdr:rowOff>
    </xdr:from>
    <xdr:to>
      <xdr:col>85</xdr:col>
      <xdr:colOff>177800</xdr:colOff>
      <xdr:row>57</xdr:row>
      <xdr:rowOff>170124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91401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99073</xdr:rowOff>
    </xdr:from>
    <xdr:to>
      <xdr:col>81</xdr:col>
      <xdr:colOff>101600</xdr:colOff>
      <xdr:row>58</xdr:row>
      <xdr:rowOff>29223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45750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6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30409</xdr:rowOff>
    </xdr:from>
    <xdr:to>
      <xdr:col>76</xdr:col>
      <xdr:colOff>165100</xdr:colOff>
      <xdr:row>58</xdr:row>
      <xdr:rowOff>132009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123136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29304</xdr:rowOff>
    </xdr:from>
    <xdr:to>
      <xdr:col>72</xdr:col>
      <xdr:colOff>38100</xdr:colOff>
      <xdr:row>58</xdr:row>
      <xdr:rowOff>130904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81684</xdr:rowOff>
    </xdr:from>
    <xdr:to>
      <xdr:col>67</xdr:col>
      <xdr:colOff>101600</xdr:colOff>
      <xdr:row>59</xdr:row>
      <xdr:rowOff>11834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28361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135700</xdr:rowOff>
    </xdr:from>
    <xdr:to>
      <xdr:col>85</xdr:col>
      <xdr:colOff>127000</xdr:colOff>
      <xdr:row>78</xdr:row>
      <xdr:rowOff>171438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08800"/>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135700</xdr:rowOff>
    </xdr:from>
    <xdr:to>
      <xdr:col>81</xdr:col>
      <xdr:colOff>50800</xdr:colOff>
      <xdr:row>79</xdr:row>
      <xdr:rowOff>4978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08800"/>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143814</xdr:rowOff>
    </xdr:from>
    <xdr:to>
      <xdr:col>76</xdr:col>
      <xdr:colOff>114300</xdr:colOff>
      <xdr:row>79</xdr:row>
      <xdr:rowOff>4978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16914"/>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108305</xdr:rowOff>
    </xdr:from>
    <xdr:to>
      <xdr:col>71</xdr:col>
      <xdr:colOff>177800</xdr:colOff>
      <xdr:row>78</xdr:row>
      <xdr:rowOff>143814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48140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120638</xdr:rowOff>
    </xdr:from>
    <xdr:to>
      <xdr:col>85</xdr:col>
      <xdr:colOff>177800</xdr:colOff>
      <xdr:row>79</xdr:row>
      <xdr:rowOff>50788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35565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84900</xdr:rowOff>
    </xdr:from>
    <xdr:to>
      <xdr:col>81</xdr:col>
      <xdr:colOff>101600</xdr:colOff>
      <xdr:row>79</xdr:row>
      <xdr:rowOff>15050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6177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125628</xdr:rowOff>
    </xdr:from>
    <xdr:to>
      <xdr:col>76</xdr:col>
      <xdr:colOff>165100</xdr:colOff>
      <xdr:row>79</xdr:row>
      <xdr:rowOff>55778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46905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93014</xdr:rowOff>
    </xdr:from>
    <xdr:to>
      <xdr:col>72</xdr:col>
      <xdr:colOff>38100</xdr:colOff>
      <xdr:row>79</xdr:row>
      <xdr:rowOff>23164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14291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57505</xdr:rowOff>
    </xdr:from>
    <xdr:to>
      <xdr:col>67</xdr:col>
      <xdr:colOff>101600</xdr:colOff>
      <xdr:row>78</xdr:row>
      <xdr:rowOff>159105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150232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50498</xdr:rowOff>
    </xdr:from>
    <xdr:to>
      <xdr:col>85</xdr:col>
      <xdr:colOff>127000</xdr:colOff>
      <xdr:row>93</xdr:row>
      <xdr:rowOff>123927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995348"/>
          <a:ext cx="8382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123927</xdr:rowOff>
    </xdr:from>
    <xdr:to>
      <xdr:col>81</xdr:col>
      <xdr:colOff>50800</xdr:colOff>
      <xdr:row>93</xdr:row>
      <xdr:rowOff>137790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068777"/>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51868</xdr:rowOff>
    </xdr:from>
    <xdr:to>
      <xdr:col>76</xdr:col>
      <xdr:colOff>114300</xdr:colOff>
      <xdr:row>93</xdr:row>
      <xdr:rowOff>137790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996718"/>
          <a:ext cx="889000" cy="8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163295</xdr:rowOff>
    </xdr:from>
    <xdr:to>
      <xdr:col>71</xdr:col>
      <xdr:colOff>177800</xdr:colOff>
      <xdr:row>93</xdr:row>
      <xdr:rowOff>51868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936695"/>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171148</xdr:rowOff>
    </xdr:from>
    <xdr:to>
      <xdr:col>85</xdr:col>
      <xdr:colOff>177800</xdr:colOff>
      <xdr:row>93</xdr:row>
      <xdr:rowOff>101298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9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22575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7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73127</xdr:rowOff>
    </xdr:from>
    <xdr:to>
      <xdr:col>81</xdr:col>
      <xdr:colOff>101600</xdr:colOff>
      <xdr:row>94</xdr:row>
      <xdr:rowOff>3277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0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19804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7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86990</xdr:rowOff>
    </xdr:from>
    <xdr:to>
      <xdr:col>76</xdr:col>
      <xdr:colOff>165100</xdr:colOff>
      <xdr:row>94</xdr:row>
      <xdr:rowOff>17140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0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33667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8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1068</xdr:rowOff>
    </xdr:from>
    <xdr:to>
      <xdr:col>72</xdr:col>
      <xdr:colOff>38100</xdr:colOff>
      <xdr:row>93</xdr:row>
      <xdr:rowOff>102668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9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119195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7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112495</xdr:rowOff>
    </xdr:from>
    <xdr:to>
      <xdr:col>67</xdr:col>
      <xdr:colOff>101600</xdr:colOff>
      <xdr:row>93</xdr:row>
      <xdr:rowOff>42645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59172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6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総務費はふるさと納税関連経費の増により、前年度より</a:t>
          </a:r>
          <a:r>
            <a:rPr lang="en-US" altLang="ja-JP" sz="1100">
              <a:solidFill>
                <a:schemeClr val="dk1"/>
              </a:solidFill>
              <a:effectLst/>
              <a:latin typeface="+mn-lt"/>
              <a:ea typeface="+mn-ea"/>
              <a:cs typeface="+mn-cs"/>
            </a:rPr>
            <a:t>11,271</a:t>
          </a:r>
          <a:r>
            <a:rPr lang="ja-JP" altLang="ja-JP" sz="1100">
              <a:solidFill>
                <a:schemeClr val="dk1"/>
              </a:solidFill>
              <a:effectLst/>
              <a:latin typeface="+mn-lt"/>
              <a:ea typeface="+mn-ea"/>
              <a:cs typeface="+mn-cs"/>
            </a:rPr>
            <a:t>円増。民生費は物価高騰対策としての子育て世帯臨時特別給付の減により、前年度より</a:t>
          </a:r>
          <a:r>
            <a:rPr lang="en-US" altLang="ja-JP" sz="1100">
              <a:solidFill>
                <a:schemeClr val="dk1"/>
              </a:solidFill>
              <a:effectLst/>
              <a:latin typeface="+mn-lt"/>
              <a:ea typeface="+mn-ea"/>
              <a:cs typeface="+mn-cs"/>
            </a:rPr>
            <a:t>7,544</a:t>
          </a:r>
          <a:r>
            <a:rPr lang="ja-JP" altLang="ja-JP" sz="1100">
              <a:solidFill>
                <a:schemeClr val="dk1"/>
              </a:solidFill>
              <a:effectLst/>
              <a:latin typeface="+mn-lt"/>
              <a:ea typeface="+mn-ea"/>
              <a:cs typeface="+mn-cs"/>
            </a:rPr>
            <a:t>円減。</a:t>
          </a:r>
          <a:endParaRPr lang="ja-JP" altLang="ja-JP" sz="1400">
            <a:effectLst/>
          </a:endParaRPr>
        </a:p>
        <a:p>
          <a:r>
            <a:rPr lang="ja-JP" altLang="ja-JP" sz="1100">
              <a:solidFill>
                <a:schemeClr val="dk1"/>
              </a:solidFill>
              <a:effectLst/>
              <a:latin typeface="+mn-lt"/>
              <a:ea typeface="+mn-ea"/>
              <a:cs typeface="+mn-cs"/>
            </a:rPr>
            <a:t>衛生費は火葬場建設事業費、下水放流施設建設事業費の増により、前年度より</a:t>
          </a:r>
          <a:r>
            <a:rPr lang="en-US" altLang="ja-JP" sz="1100">
              <a:solidFill>
                <a:schemeClr val="dk1"/>
              </a:solidFill>
              <a:effectLst/>
              <a:latin typeface="+mn-lt"/>
              <a:ea typeface="+mn-ea"/>
              <a:cs typeface="+mn-cs"/>
            </a:rPr>
            <a:t>23,139</a:t>
          </a:r>
          <a:r>
            <a:rPr lang="ja-JP" altLang="ja-JP" sz="1100">
              <a:solidFill>
                <a:schemeClr val="dk1"/>
              </a:solidFill>
              <a:effectLst/>
              <a:latin typeface="+mn-lt"/>
              <a:ea typeface="+mn-ea"/>
              <a:cs typeface="+mn-cs"/>
            </a:rPr>
            <a:t>円増。商工費は大鳴門橋周辺環境整備事業、灘黒岩水仙郷リニューアル事業の進捗により、実施前年度より</a:t>
          </a:r>
          <a:r>
            <a:rPr lang="en-US" altLang="ja-JP" sz="1100">
              <a:solidFill>
                <a:schemeClr val="dk1"/>
              </a:solidFill>
              <a:effectLst/>
              <a:latin typeface="+mn-lt"/>
              <a:ea typeface="+mn-ea"/>
              <a:cs typeface="+mn-cs"/>
            </a:rPr>
            <a:t>14,797</a:t>
          </a:r>
          <a:r>
            <a:rPr lang="ja-JP" altLang="ja-JP" sz="1100">
              <a:solidFill>
                <a:schemeClr val="dk1"/>
              </a:solidFill>
              <a:effectLst/>
              <a:latin typeface="+mn-lt"/>
              <a:ea typeface="+mn-ea"/>
              <a:cs typeface="+mn-cs"/>
            </a:rPr>
            <a:t>円の増。</a:t>
          </a:r>
          <a:endParaRPr lang="ja-JP" altLang="ja-JP" sz="1400">
            <a:effectLst/>
          </a:endParaRPr>
        </a:p>
        <a:p>
          <a:r>
            <a:rPr lang="ja-JP" altLang="ja-JP" sz="1100">
              <a:solidFill>
                <a:schemeClr val="dk1"/>
              </a:solidFill>
              <a:effectLst/>
              <a:latin typeface="+mn-lt"/>
              <a:ea typeface="+mn-ea"/>
              <a:cs typeface="+mn-cs"/>
            </a:rPr>
            <a:t>公債費については、</a:t>
          </a:r>
          <a:r>
            <a:rPr lang="en-US" altLang="ja-JP" sz="1100">
              <a:solidFill>
                <a:schemeClr val="dk1"/>
              </a:solidFill>
              <a:effectLst/>
              <a:latin typeface="+mn-lt"/>
              <a:ea typeface="+mn-ea"/>
              <a:cs typeface="+mn-cs"/>
            </a:rPr>
            <a:t>85,963</a:t>
          </a:r>
          <a:r>
            <a:rPr lang="ja-JP" altLang="ja-JP" sz="1100">
              <a:solidFill>
                <a:schemeClr val="dk1"/>
              </a:solidFill>
              <a:effectLst/>
              <a:latin typeface="+mn-lt"/>
              <a:ea typeface="+mn-ea"/>
              <a:cs typeface="+mn-cs"/>
            </a:rPr>
            <a:t>円と類似団体平均や全国平均等と比較しても大きな金額となっているにも関わらず、前年度より</a:t>
          </a:r>
          <a:r>
            <a:rPr lang="en-US" altLang="ja-JP" sz="1100">
              <a:solidFill>
                <a:schemeClr val="dk1"/>
              </a:solidFill>
              <a:effectLst/>
              <a:latin typeface="+mn-lt"/>
              <a:ea typeface="+mn-ea"/>
              <a:cs typeface="+mn-cs"/>
            </a:rPr>
            <a:t>4,497</a:t>
          </a:r>
          <a:r>
            <a:rPr lang="ja-JP" altLang="ja-JP" sz="1100">
              <a:solidFill>
                <a:schemeClr val="dk1"/>
              </a:solidFill>
              <a:effectLst/>
              <a:latin typeface="+mn-lt"/>
              <a:ea typeface="+mn-ea"/>
              <a:cs typeface="+mn-cs"/>
            </a:rPr>
            <a:t>円増となっている。</a:t>
          </a:r>
          <a:endParaRPr lang="ja-JP" altLang="ja-JP" sz="1400">
            <a:effectLst/>
          </a:endParaRPr>
        </a:p>
        <a:p>
          <a:r>
            <a:rPr lang="ja-JP" altLang="ja-JP" sz="1100">
              <a:solidFill>
                <a:schemeClr val="dk1"/>
              </a:solidFill>
              <a:effectLst/>
              <a:latin typeface="+mn-lt"/>
              <a:ea typeface="+mn-ea"/>
              <a:cs typeface="+mn-cs"/>
            </a:rPr>
            <a:t>計画的な繰上償還の実施や市債発行抑制の効果が出ているものの、今後、公共施設等の老朽化による建て替えや改修などの大型事業の実施が予想されることから大幅な改善を見込むことは難しい。</a:t>
          </a:r>
          <a:endParaRPr lang="ja-JP" altLang="ja-JP" sz="1400">
            <a:effectLst/>
          </a:endParaRPr>
        </a:p>
        <a:p>
          <a:r>
            <a:rPr lang="ja-JP" altLang="ja-JP" sz="1100">
              <a:solidFill>
                <a:schemeClr val="dk1"/>
              </a:solidFill>
              <a:effectLst/>
              <a:latin typeface="+mn-lt"/>
              <a:ea typeface="+mn-ea"/>
              <a:cs typeface="+mn-cs"/>
            </a:rPr>
            <a:t>引き続き「市財政計画」に基づく計画的な繰上償還や市債発行の抑制により、公債費の縮減に努める。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年度に物価高騰対策事業費に対し取りくずしを行った一方で、標準財政規模が減となったことで標準財政規模比で見ると前年度比</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ポイントの増となった。実質収支額は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9,416</a:t>
          </a:r>
          <a:r>
            <a:rPr kumimoji="1" lang="ja-JP" altLang="ja-JP" sz="1100">
              <a:solidFill>
                <a:schemeClr val="dk1"/>
              </a:solidFill>
              <a:effectLst/>
              <a:latin typeface="+mn-lt"/>
              <a:ea typeface="+mn-ea"/>
              <a:cs typeface="+mn-cs"/>
            </a:rPr>
            <a:t>万円となり、標準財政規模比は</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％となった。これは実質収支額が前年度と比べ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7,735</a:t>
          </a:r>
          <a:r>
            <a:rPr kumimoji="1" lang="ja-JP" altLang="ja-JP" sz="1100">
              <a:solidFill>
                <a:schemeClr val="dk1"/>
              </a:solidFill>
              <a:effectLst/>
              <a:latin typeface="+mn-lt"/>
              <a:ea typeface="+mn-ea"/>
              <a:cs typeface="+mn-cs"/>
            </a:rPr>
            <a:t>万円減少したこと、標準財政規模が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1,740</a:t>
          </a:r>
          <a:r>
            <a:rPr kumimoji="1" lang="ja-JP" altLang="ja-JP" sz="1100">
              <a:solidFill>
                <a:schemeClr val="dk1"/>
              </a:solidFill>
              <a:effectLst/>
              <a:latin typeface="+mn-lt"/>
              <a:ea typeface="+mn-ea"/>
              <a:cs typeface="+mn-cs"/>
            </a:rPr>
            <a:t>万円減少、標準財政規模比では前年度より</a:t>
          </a:r>
          <a:r>
            <a:rPr kumimoji="1" lang="en-US" altLang="ja-JP" sz="1100">
              <a:solidFill>
                <a:schemeClr val="dk1"/>
              </a:solidFill>
              <a:effectLst/>
              <a:latin typeface="+mn-lt"/>
              <a:ea typeface="+mn-ea"/>
              <a:cs typeface="+mn-cs"/>
            </a:rPr>
            <a:t>0.93</a:t>
          </a:r>
          <a:r>
            <a:rPr kumimoji="1" lang="ja-JP" altLang="ja-JP" sz="1100">
              <a:solidFill>
                <a:schemeClr val="dk1"/>
              </a:solidFill>
              <a:effectLst/>
              <a:latin typeface="+mn-lt"/>
              <a:ea typeface="+mn-ea"/>
              <a:cs typeface="+mn-cs"/>
            </a:rPr>
            <a:t>ポイント下がった。また、実質単年度収支は、繰上償還を実施した一方で基金の取りくずし等により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7,997</a:t>
          </a:r>
          <a:r>
            <a:rPr kumimoji="1" lang="ja-JP" altLang="ja-JP" sz="1100">
              <a:solidFill>
                <a:schemeClr val="dk1"/>
              </a:solidFill>
              <a:effectLst/>
              <a:latin typeface="+mn-lt"/>
              <a:ea typeface="+mn-ea"/>
              <a:cs typeface="+mn-cs"/>
            </a:rPr>
            <a:t>万円（前年比▲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9,129</a:t>
          </a:r>
          <a:r>
            <a:rPr kumimoji="1" lang="ja-JP" altLang="ja-JP" sz="1100">
              <a:solidFill>
                <a:schemeClr val="dk1"/>
              </a:solidFill>
              <a:effectLst/>
              <a:latin typeface="+mn-lt"/>
              <a:ea typeface="+mn-ea"/>
              <a:cs typeface="+mn-cs"/>
            </a:rPr>
            <a:t>万円）となり、標準財政規模比は前年度より</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連結実質赤字比率においては、いずれの会計で実質収支は黒字となっている。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年度と令和元年度に赤字となっていた農業共済事業会計は、令和２年度から兵庫県農業共済組合に一本化されたことにより令和元年度末をもって廃止となっている。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33976646</v>
      </c>
      <c r="BO4" s="415"/>
      <c r="BP4" s="415"/>
      <c r="BQ4" s="415"/>
      <c r="BR4" s="415"/>
      <c r="BS4" s="415"/>
      <c r="BT4" s="415"/>
      <c r="BU4" s="416"/>
      <c r="BV4" s="414">
        <v>31802923</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6.2</v>
      </c>
      <c r="CU4" s="589"/>
      <c r="CV4" s="589"/>
      <c r="CW4" s="589"/>
      <c r="CX4" s="589"/>
      <c r="CY4" s="589"/>
      <c r="CZ4" s="589"/>
      <c r="DA4" s="590"/>
      <c r="DB4" s="588">
        <v>7.2</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32906027</v>
      </c>
      <c r="BO5" s="420"/>
      <c r="BP5" s="420"/>
      <c r="BQ5" s="420"/>
      <c r="BR5" s="420"/>
      <c r="BS5" s="420"/>
      <c r="BT5" s="420"/>
      <c r="BU5" s="421"/>
      <c r="BV5" s="419">
        <v>30539268</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92</v>
      </c>
      <c r="CU5" s="390"/>
      <c r="CV5" s="390"/>
      <c r="CW5" s="390"/>
      <c r="CX5" s="390"/>
      <c r="CY5" s="390"/>
      <c r="CZ5" s="390"/>
      <c r="DA5" s="391"/>
      <c r="DB5" s="389">
        <v>90.5</v>
      </c>
      <c r="DC5" s="390"/>
      <c r="DD5" s="390"/>
      <c r="DE5" s="390"/>
      <c r="DF5" s="390"/>
      <c r="DG5" s="390"/>
      <c r="DH5" s="390"/>
      <c r="DI5" s="391"/>
    </row>
    <row r="6" spans="1:119" ht="18.75" customHeight="1" x14ac:dyDescent="0.2">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1070619</v>
      </c>
      <c r="BO6" s="420"/>
      <c r="BP6" s="420"/>
      <c r="BQ6" s="420"/>
      <c r="BR6" s="420"/>
      <c r="BS6" s="420"/>
      <c r="BT6" s="420"/>
      <c r="BU6" s="421"/>
      <c r="BV6" s="419">
        <v>1263655</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93.1</v>
      </c>
      <c r="CU6" s="563"/>
      <c r="CV6" s="563"/>
      <c r="CW6" s="563"/>
      <c r="CX6" s="563"/>
      <c r="CY6" s="563"/>
      <c r="CZ6" s="563"/>
      <c r="DA6" s="564"/>
      <c r="DB6" s="562">
        <v>93.5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76460</v>
      </c>
      <c r="BO7" s="420"/>
      <c r="BP7" s="420"/>
      <c r="BQ7" s="420"/>
      <c r="BR7" s="420"/>
      <c r="BS7" s="420"/>
      <c r="BT7" s="420"/>
      <c r="BU7" s="421"/>
      <c r="BV7" s="419">
        <v>92144</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15952374</v>
      </c>
      <c r="CU7" s="420"/>
      <c r="CV7" s="420"/>
      <c r="CW7" s="420"/>
      <c r="CX7" s="420"/>
      <c r="CY7" s="420"/>
      <c r="CZ7" s="420"/>
      <c r="DA7" s="421"/>
      <c r="DB7" s="419">
        <v>16369776</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994159</v>
      </c>
      <c r="BO8" s="420"/>
      <c r="BP8" s="420"/>
      <c r="BQ8" s="420"/>
      <c r="BR8" s="420"/>
      <c r="BS8" s="420"/>
      <c r="BT8" s="420"/>
      <c r="BU8" s="421"/>
      <c r="BV8" s="419">
        <v>1171511</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0.39</v>
      </c>
      <c r="CU8" s="525"/>
      <c r="CV8" s="525"/>
      <c r="CW8" s="525"/>
      <c r="CX8" s="525"/>
      <c r="CY8" s="525"/>
      <c r="CZ8" s="525"/>
      <c r="DA8" s="526"/>
      <c r="DB8" s="524">
        <v>0.4</v>
      </c>
      <c r="DC8" s="525"/>
      <c r="DD8" s="525"/>
      <c r="DE8" s="525"/>
      <c r="DF8" s="525"/>
      <c r="DG8" s="525"/>
      <c r="DH8" s="525"/>
      <c r="DI8" s="526"/>
    </row>
    <row r="9" spans="1:119" ht="18.75" customHeight="1" thickBot="1" x14ac:dyDescent="0.25">
      <c r="A9" s="181"/>
      <c r="B9" s="551" t="s">
        <v>116</v>
      </c>
      <c r="C9" s="552"/>
      <c r="D9" s="552"/>
      <c r="E9" s="552"/>
      <c r="F9" s="552"/>
      <c r="G9" s="552"/>
      <c r="H9" s="552"/>
      <c r="I9" s="552"/>
      <c r="J9" s="552"/>
      <c r="K9" s="472"/>
      <c r="L9" s="553" t="s">
        <v>117</v>
      </c>
      <c r="M9" s="554"/>
      <c r="N9" s="554"/>
      <c r="O9" s="554"/>
      <c r="P9" s="554"/>
      <c r="Q9" s="555"/>
      <c r="R9" s="556">
        <v>44137</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98</v>
      </c>
      <c r="AV9" s="470"/>
      <c r="AW9" s="470"/>
      <c r="AX9" s="470"/>
      <c r="AY9" s="399" t="s">
        <v>120</v>
      </c>
      <c r="AZ9" s="400"/>
      <c r="BA9" s="400"/>
      <c r="BB9" s="400"/>
      <c r="BC9" s="400"/>
      <c r="BD9" s="400"/>
      <c r="BE9" s="400"/>
      <c r="BF9" s="400"/>
      <c r="BG9" s="400"/>
      <c r="BH9" s="400"/>
      <c r="BI9" s="400"/>
      <c r="BJ9" s="400"/>
      <c r="BK9" s="400"/>
      <c r="BL9" s="400"/>
      <c r="BM9" s="401"/>
      <c r="BN9" s="419">
        <v>-177352</v>
      </c>
      <c r="BO9" s="420"/>
      <c r="BP9" s="420"/>
      <c r="BQ9" s="420"/>
      <c r="BR9" s="420"/>
      <c r="BS9" s="420"/>
      <c r="BT9" s="420"/>
      <c r="BU9" s="421"/>
      <c r="BV9" s="419">
        <v>510432</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19.100000000000001</v>
      </c>
      <c r="CU9" s="390"/>
      <c r="CV9" s="390"/>
      <c r="CW9" s="390"/>
      <c r="CX9" s="390"/>
      <c r="CY9" s="390"/>
      <c r="CZ9" s="390"/>
      <c r="DA9" s="391"/>
      <c r="DB9" s="389">
        <v>18.5</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122</v>
      </c>
      <c r="M10" s="393"/>
      <c r="N10" s="393"/>
      <c r="O10" s="393"/>
      <c r="P10" s="393"/>
      <c r="Q10" s="394"/>
      <c r="R10" s="395">
        <v>46912</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113</v>
      </c>
      <c r="AV10" s="470"/>
      <c r="AW10" s="470"/>
      <c r="AX10" s="470"/>
      <c r="AY10" s="399" t="s">
        <v>124</v>
      </c>
      <c r="AZ10" s="400"/>
      <c r="BA10" s="400"/>
      <c r="BB10" s="400"/>
      <c r="BC10" s="400"/>
      <c r="BD10" s="400"/>
      <c r="BE10" s="400"/>
      <c r="BF10" s="400"/>
      <c r="BG10" s="400"/>
      <c r="BH10" s="400"/>
      <c r="BI10" s="400"/>
      <c r="BJ10" s="400"/>
      <c r="BK10" s="400"/>
      <c r="BL10" s="400"/>
      <c r="BM10" s="401"/>
      <c r="BN10" s="419">
        <v>7786</v>
      </c>
      <c r="BO10" s="420"/>
      <c r="BP10" s="420"/>
      <c r="BQ10" s="420"/>
      <c r="BR10" s="420"/>
      <c r="BS10" s="420"/>
      <c r="BT10" s="420"/>
      <c r="BU10" s="421"/>
      <c r="BV10" s="419">
        <v>7705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603535</v>
      </c>
      <c r="BO11" s="420"/>
      <c r="BP11" s="420"/>
      <c r="BQ11" s="420"/>
      <c r="BR11" s="420"/>
      <c r="BS11" s="420"/>
      <c r="BT11" s="420"/>
      <c r="BU11" s="421"/>
      <c r="BV11" s="419">
        <v>453120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2">
      <c r="A12" s="181"/>
      <c r="B12" s="527" t="s">
        <v>133</v>
      </c>
      <c r="C12" s="528"/>
      <c r="D12" s="528"/>
      <c r="E12" s="528"/>
      <c r="F12" s="528"/>
      <c r="G12" s="528"/>
      <c r="H12" s="528"/>
      <c r="I12" s="528"/>
      <c r="J12" s="528"/>
      <c r="K12" s="529"/>
      <c r="L12" s="536" t="s">
        <v>134</v>
      </c>
      <c r="M12" s="537"/>
      <c r="N12" s="537"/>
      <c r="O12" s="537"/>
      <c r="P12" s="537"/>
      <c r="Q12" s="538"/>
      <c r="R12" s="539">
        <v>45193</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138</v>
      </c>
      <c r="AV12" s="470"/>
      <c r="AW12" s="470"/>
      <c r="AX12" s="470"/>
      <c r="AY12" s="399" t="s">
        <v>139</v>
      </c>
      <c r="AZ12" s="400"/>
      <c r="BA12" s="400"/>
      <c r="BB12" s="400"/>
      <c r="BC12" s="400"/>
      <c r="BD12" s="400"/>
      <c r="BE12" s="400"/>
      <c r="BF12" s="400"/>
      <c r="BG12" s="400"/>
      <c r="BH12" s="400"/>
      <c r="BI12" s="400"/>
      <c r="BJ12" s="400"/>
      <c r="BK12" s="400"/>
      <c r="BL12" s="400"/>
      <c r="BM12" s="401"/>
      <c r="BN12" s="419">
        <v>54000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141</v>
      </c>
      <c r="CU12" s="525"/>
      <c r="CV12" s="525"/>
      <c r="CW12" s="525"/>
      <c r="CX12" s="525"/>
      <c r="CY12" s="525"/>
      <c r="CZ12" s="525"/>
      <c r="DA12" s="526"/>
      <c r="DB12" s="524" t="s">
        <v>142</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143</v>
      </c>
      <c r="N13" s="513"/>
      <c r="O13" s="513"/>
      <c r="P13" s="513"/>
      <c r="Q13" s="514"/>
      <c r="R13" s="515">
        <v>44568</v>
      </c>
      <c r="S13" s="516"/>
      <c r="T13" s="516"/>
      <c r="U13" s="516"/>
      <c r="V13" s="517"/>
      <c r="W13" s="500" t="s">
        <v>144</v>
      </c>
      <c r="X13" s="433"/>
      <c r="Y13" s="433"/>
      <c r="Z13" s="433"/>
      <c r="AA13" s="433"/>
      <c r="AB13" s="434"/>
      <c r="AC13" s="395">
        <v>5216</v>
      </c>
      <c r="AD13" s="396"/>
      <c r="AE13" s="396"/>
      <c r="AF13" s="396"/>
      <c r="AG13" s="397"/>
      <c r="AH13" s="395">
        <v>6016</v>
      </c>
      <c r="AI13" s="396"/>
      <c r="AJ13" s="396"/>
      <c r="AK13" s="396"/>
      <c r="AL13" s="398"/>
      <c r="AM13" s="489" t="s">
        <v>145</v>
      </c>
      <c r="AN13" s="393"/>
      <c r="AO13" s="393"/>
      <c r="AP13" s="393"/>
      <c r="AQ13" s="393"/>
      <c r="AR13" s="393"/>
      <c r="AS13" s="393"/>
      <c r="AT13" s="394"/>
      <c r="AU13" s="469" t="s">
        <v>146</v>
      </c>
      <c r="AV13" s="470"/>
      <c r="AW13" s="470"/>
      <c r="AX13" s="470"/>
      <c r="AY13" s="399" t="s">
        <v>147</v>
      </c>
      <c r="AZ13" s="400"/>
      <c r="BA13" s="400"/>
      <c r="BB13" s="400"/>
      <c r="BC13" s="400"/>
      <c r="BD13" s="400"/>
      <c r="BE13" s="400"/>
      <c r="BF13" s="400"/>
      <c r="BG13" s="400"/>
      <c r="BH13" s="400"/>
      <c r="BI13" s="400"/>
      <c r="BJ13" s="400"/>
      <c r="BK13" s="400"/>
      <c r="BL13" s="400"/>
      <c r="BM13" s="401"/>
      <c r="BN13" s="419">
        <v>379969</v>
      </c>
      <c r="BO13" s="420"/>
      <c r="BP13" s="420"/>
      <c r="BQ13" s="420"/>
      <c r="BR13" s="420"/>
      <c r="BS13" s="420"/>
      <c r="BT13" s="420"/>
      <c r="BU13" s="421"/>
      <c r="BV13" s="419">
        <v>971257</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13</v>
      </c>
      <c r="CU13" s="390"/>
      <c r="CV13" s="390"/>
      <c r="CW13" s="390"/>
      <c r="CX13" s="390"/>
      <c r="CY13" s="390"/>
      <c r="CZ13" s="390"/>
      <c r="DA13" s="391"/>
      <c r="DB13" s="389">
        <v>13.1</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149</v>
      </c>
      <c r="M14" s="522"/>
      <c r="N14" s="522"/>
      <c r="O14" s="522"/>
      <c r="P14" s="522"/>
      <c r="Q14" s="523"/>
      <c r="R14" s="515">
        <v>45845</v>
      </c>
      <c r="S14" s="516"/>
      <c r="T14" s="516"/>
      <c r="U14" s="516"/>
      <c r="V14" s="517"/>
      <c r="W14" s="518"/>
      <c r="X14" s="436"/>
      <c r="Y14" s="436"/>
      <c r="Z14" s="436"/>
      <c r="AA14" s="436"/>
      <c r="AB14" s="437"/>
      <c r="AC14" s="508">
        <v>22.9</v>
      </c>
      <c r="AD14" s="509"/>
      <c r="AE14" s="509"/>
      <c r="AF14" s="509"/>
      <c r="AG14" s="510"/>
      <c r="AH14" s="508">
        <v>24.2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9">
        <v>68.599999999999994</v>
      </c>
      <c r="CU14" s="520"/>
      <c r="CV14" s="520"/>
      <c r="CW14" s="520"/>
      <c r="CX14" s="520"/>
      <c r="CY14" s="520"/>
      <c r="CZ14" s="520"/>
      <c r="DA14" s="521"/>
      <c r="DB14" s="519">
        <v>67.3</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143</v>
      </c>
      <c r="N15" s="513"/>
      <c r="O15" s="513"/>
      <c r="P15" s="513"/>
      <c r="Q15" s="514"/>
      <c r="R15" s="515">
        <v>45312</v>
      </c>
      <c r="S15" s="516"/>
      <c r="T15" s="516"/>
      <c r="U15" s="516"/>
      <c r="V15" s="517"/>
      <c r="W15" s="500" t="s">
        <v>151</v>
      </c>
      <c r="X15" s="433"/>
      <c r="Y15" s="433"/>
      <c r="Z15" s="433"/>
      <c r="AA15" s="433"/>
      <c r="AB15" s="434"/>
      <c r="AC15" s="395">
        <v>4862</v>
      </c>
      <c r="AD15" s="396"/>
      <c r="AE15" s="396"/>
      <c r="AF15" s="396"/>
      <c r="AG15" s="397"/>
      <c r="AH15" s="395">
        <v>5673</v>
      </c>
      <c r="AI15" s="396"/>
      <c r="AJ15" s="396"/>
      <c r="AK15" s="396"/>
      <c r="AL15" s="398"/>
      <c r="AM15" s="489"/>
      <c r="AN15" s="393"/>
      <c r="AO15" s="393"/>
      <c r="AP15" s="393"/>
      <c r="AQ15" s="393"/>
      <c r="AR15" s="393"/>
      <c r="AS15" s="393"/>
      <c r="AT15" s="394"/>
      <c r="AU15" s="469"/>
      <c r="AV15" s="470"/>
      <c r="AW15" s="470"/>
      <c r="AX15" s="470"/>
      <c r="AY15" s="411" t="s">
        <v>152</v>
      </c>
      <c r="AZ15" s="412"/>
      <c r="BA15" s="412"/>
      <c r="BB15" s="412"/>
      <c r="BC15" s="412"/>
      <c r="BD15" s="412"/>
      <c r="BE15" s="412"/>
      <c r="BF15" s="412"/>
      <c r="BG15" s="412"/>
      <c r="BH15" s="412"/>
      <c r="BI15" s="412"/>
      <c r="BJ15" s="412"/>
      <c r="BK15" s="412"/>
      <c r="BL15" s="412"/>
      <c r="BM15" s="413"/>
      <c r="BN15" s="414">
        <v>5705067</v>
      </c>
      <c r="BO15" s="415"/>
      <c r="BP15" s="415"/>
      <c r="BQ15" s="415"/>
      <c r="BR15" s="415"/>
      <c r="BS15" s="415"/>
      <c r="BT15" s="415"/>
      <c r="BU15" s="416"/>
      <c r="BV15" s="414">
        <v>5433496</v>
      </c>
      <c r="BW15" s="415"/>
      <c r="BX15" s="415"/>
      <c r="BY15" s="415"/>
      <c r="BZ15" s="415"/>
      <c r="CA15" s="415"/>
      <c r="CB15" s="415"/>
      <c r="CC15" s="416"/>
      <c r="CD15" s="502" t="s">
        <v>153</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154</v>
      </c>
      <c r="M16" s="506"/>
      <c r="N16" s="506"/>
      <c r="O16" s="506"/>
      <c r="P16" s="506"/>
      <c r="Q16" s="507"/>
      <c r="R16" s="497" t="s">
        <v>155</v>
      </c>
      <c r="S16" s="498"/>
      <c r="T16" s="498"/>
      <c r="U16" s="498"/>
      <c r="V16" s="499"/>
      <c r="W16" s="518"/>
      <c r="X16" s="436"/>
      <c r="Y16" s="436"/>
      <c r="Z16" s="436"/>
      <c r="AA16" s="436"/>
      <c r="AB16" s="437"/>
      <c r="AC16" s="508">
        <v>21.4</v>
      </c>
      <c r="AD16" s="509"/>
      <c r="AE16" s="509"/>
      <c r="AF16" s="509"/>
      <c r="AG16" s="510"/>
      <c r="AH16" s="508">
        <v>22.8</v>
      </c>
      <c r="AI16" s="509"/>
      <c r="AJ16" s="509"/>
      <c r="AK16" s="509"/>
      <c r="AL16" s="511"/>
      <c r="AM16" s="489"/>
      <c r="AN16" s="393"/>
      <c r="AO16" s="393"/>
      <c r="AP16" s="393"/>
      <c r="AQ16" s="393"/>
      <c r="AR16" s="393"/>
      <c r="AS16" s="393"/>
      <c r="AT16" s="394"/>
      <c r="AU16" s="469"/>
      <c r="AV16" s="470"/>
      <c r="AW16" s="470"/>
      <c r="AX16" s="470"/>
      <c r="AY16" s="399" t="s">
        <v>156</v>
      </c>
      <c r="AZ16" s="400"/>
      <c r="BA16" s="400"/>
      <c r="BB16" s="400"/>
      <c r="BC16" s="400"/>
      <c r="BD16" s="400"/>
      <c r="BE16" s="400"/>
      <c r="BF16" s="400"/>
      <c r="BG16" s="400"/>
      <c r="BH16" s="400"/>
      <c r="BI16" s="400"/>
      <c r="BJ16" s="400"/>
      <c r="BK16" s="400"/>
      <c r="BL16" s="400"/>
      <c r="BM16" s="401"/>
      <c r="BN16" s="419">
        <v>14240542</v>
      </c>
      <c r="BO16" s="420"/>
      <c r="BP16" s="420"/>
      <c r="BQ16" s="420"/>
      <c r="BR16" s="420"/>
      <c r="BS16" s="420"/>
      <c r="BT16" s="420"/>
      <c r="BU16" s="421"/>
      <c r="BV16" s="419">
        <v>14199371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157</v>
      </c>
      <c r="N17" s="495"/>
      <c r="O17" s="495"/>
      <c r="P17" s="495"/>
      <c r="Q17" s="496"/>
      <c r="R17" s="497" t="s">
        <v>158</v>
      </c>
      <c r="S17" s="498"/>
      <c r="T17" s="498"/>
      <c r="U17" s="498"/>
      <c r="V17" s="499"/>
      <c r="W17" s="500" t="s">
        <v>159</v>
      </c>
      <c r="X17" s="433"/>
      <c r="Y17" s="433"/>
      <c r="Z17" s="433"/>
      <c r="AA17" s="433"/>
      <c r="AB17" s="434"/>
      <c r="AC17" s="395">
        <v>12688</v>
      </c>
      <c r="AD17" s="396"/>
      <c r="AE17" s="396"/>
      <c r="AF17" s="396"/>
      <c r="AG17" s="397"/>
      <c r="AH17" s="395">
        <v>13214</v>
      </c>
      <c r="AI17" s="396"/>
      <c r="AJ17" s="396"/>
      <c r="AK17" s="396"/>
      <c r="AL17" s="398"/>
      <c r="AM17" s="489"/>
      <c r="AN17" s="393"/>
      <c r="AO17" s="393"/>
      <c r="AP17" s="393"/>
      <c r="AQ17" s="393"/>
      <c r="AR17" s="393"/>
      <c r="AS17" s="393"/>
      <c r="AT17" s="394"/>
      <c r="AU17" s="469"/>
      <c r="AV17" s="470"/>
      <c r="AW17" s="470"/>
      <c r="AX17" s="470"/>
      <c r="AY17" s="399" t="s">
        <v>160</v>
      </c>
      <c r="AZ17" s="400"/>
      <c r="BA17" s="400"/>
      <c r="BB17" s="400"/>
      <c r="BC17" s="400"/>
      <c r="BD17" s="400"/>
      <c r="BE17" s="400"/>
      <c r="BF17" s="400"/>
      <c r="BG17" s="400"/>
      <c r="BH17" s="400"/>
      <c r="BI17" s="400"/>
      <c r="BJ17" s="400"/>
      <c r="BK17" s="400"/>
      <c r="BL17" s="400"/>
      <c r="BM17" s="401"/>
      <c r="BN17" s="419">
        <v>7216383</v>
      </c>
      <c r="BO17" s="420"/>
      <c r="BP17" s="420"/>
      <c r="BQ17" s="420"/>
      <c r="BR17" s="420"/>
      <c r="BS17" s="420"/>
      <c r="BT17" s="420"/>
      <c r="BU17" s="421"/>
      <c r="BV17" s="419">
        <v>6815177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161</v>
      </c>
      <c r="C18" s="472"/>
      <c r="D18" s="472"/>
      <c r="E18" s="473"/>
      <c r="F18" s="473"/>
      <c r="G18" s="473"/>
      <c r="H18" s="473"/>
      <c r="I18" s="473"/>
      <c r="J18" s="473"/>
      <c r="K18" s="473"/>
      <c r="L18" s="490">
        <v>229.01</v>
      </c>
      <c r="M18" s="490"/>
      <c r="N18" s="490"/>
      <c r="O18" s="490"/>
      <c r="P18" s="490"/>
      <c r="Q18" s="490"/>
      <c r="R18" s="491"/>
      <c r="S18" s="491"/>
      <c r="T18" s="491"/>
      <c r="U18" s="491"/>
      <c r="V18" s="492"/>
      <c r="W18" s="485"/>
      <c r="X18" s="486"/>
      <c r="Y18" s="486"/>
      <c r="Z18" s="486"/>
      <c r="AA18" s="486"/>
      <c r="AB18" s="501"/>
      <c r="AC18" s="383">
        <v>55.7</v>
      </c>
      <c r="AD18" s="384"/>
      <c r="AE18" s="384"/>
      <c r="AF18" s="384"/>
      <c r="AG18" s="493"/>
      <c r="AH18" s="383">
        <v>53.1</v>
      </c>
      <c r="AI18" s="384"/>
      <c r="AJ18" s="384"/>
      <c r="AK18" s="384"/>
      <c r="AL18" s="385"/>
      <c r="AM18" s="489"/>
      <c r="AN18" s="393"/>
      <c r="AO18" s="393"/>
      <c r="AP18" s="393"/>
      <c r="AQ18" s="393"/>
      <c r="AR18" s="393"/>
      <c r="AS18" s="393"/>
      <c r="AT18" s="394"/>
      <c r="AU18" s="469"/>
      <c r="AV18" s="470"/>
      <c r="AW18" s="470"/>
      <c r="AX18" s="470"/>
      <c r="AY18" s="399" t="s">
        <v>162</v>
      </c>
      <c r="AZ18" s="400"/>
      <c r="BA18" s="400"/>
      <c r="BB18" s="400"/>
      <c r="BC18" s="400"/>
      <c r="BD18" s="400"/>
      <c r="BE18" s="400"/>
      <c r="BF18" s="400"/>
      <c r="BG18" s="400"/>
      <c r="BH18" s="400"/>
      <c r="BI18" s="400"/>
      <c r="BJ18" s="400"/>
      <c r="BK18" s="400"/>
      <c r="BL18" s="400"/>
      <c r="BM18" s="401"/>
      <c r="BN18" s="419">
        <v>14851024</v>
      </c>
      <c r="BO18" s="420"/>
      <c r="BP18" s="420"/>
      <c r="BQ18" s="420"/>
      <c r="BR18" s="420"/>
      <c r="BS18" s="420"/>
      <c r="BT18" s="420"/>
      <c r="BU18" s="421"/>
      <c r="BV18" s="419">
        <v>15070074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163</v>
      </c>
      <c r="C19" s="472"/>
      <c r="D19" s="472"/>
      <c r="E19" s="473"/>
      <c r="F19" s="473"/>
      <c r="G19" s="473"/>
      <c r="H19" s="473"/>
      <c r="I19" s="473"/>
      <c r="J19" s="473"/>
      <c r="K19" s="473"/>
      <c r="L19" s="474">
        <v>193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164</v>
      </c>
      <c r="AZ19" s="400"/>
      <c r="BA19" s="400"/>
      <c r="BB19" s="400"/>
      <c r="BC19" s="400"/>
      <c r="BD19" s="400"/>
      <c r="BE19" s="400"/>
      <c r="BF19" s="400"/>
      <c r="BG19" s="400"/>
      <c r="BH19" s="400"/>
      <c r="BI19" s="400"/>
      <c r="BJ19" s="400"/>
      <c r="BK19" s="400"/>
      <c r="BL19" s="400"/>
      <c r="BM19" s="401"/>
      <c r="BN19" s="419">
        <v>19725301</v>
      </c>
      <c r="BO19" s="420"/>
      <c r="BP19" s="420"/>
      <c r="BQ19" s="420"/>
      <c r="BR19" s="420"/>
      <c r="BS19" s="420"/>
      <c r="BT19" s="420"/>
      <c r="BU19" s="421"/>
      <c r="BV19" s="419">
        <v>19533124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165</v>
      </c>
      <c r="C20" s="472"/>
      <c r="D20" s="472"/>
      <c r="E20" s="473"/>
      <c r="F20" s="473"/>
      <c r="G20" s="473"/>
      <c r="H20" s="473"/>
      <c r="I20" s="473"/>
      <c r="J20" s="473"/>
      <c r="K20" s="473"/>
      <c r="L20" s="474">
        <v>17047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166</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167</v>
      </c>
      <c r="C22" s="453"/>
      <c r="D22" s="454"/>
      <c r="E22" s="461" t="s">
        <v>1</v>
      </c>
      <c r="F22" s="433"/>
      <c r="G22" s="433"/>
      <c r="H22" s="433"/>
      <c r="I22" s="433"/>
      <c r="J22" s="433"/>
      <c r="K22" s="434"/>
      <c r="L22" s="461" t="s">
        <v>168</v>
      </c>
      <c r="M22" s="433"/>
      <c r="N22" s="433"/>
      <c r="O22" s="433"/>
      <c r="P22" s="434"/>
      <c r="Q22" s="443" t="s">
        <v>169</v>
      </c>
      <c r="R22" s="444"/>
      <c r="S22" s="444"/>
      <c r="T22" s="444"/>
      <c r="U22" s="444"/>
      <c r="V22" s="462"/>
      <c r="W22" s="464" t="s">
        <v>170</v>
      </c>
      <c r="X22" s="453"/>
      <c r="Y22" s="454"/>
      <c r="Z22" s="461" t="s">
        <v>1</v>
      </c>
      <c r="AA22" s="433"/>
      <c r="AB22" s="433"/>
      <c r="AC22" s="433"/>
      <c r="AD22" s="433"/>
      <c r="AE22" s="433"/>
      <c r="AF22" s="433"/>
      <c r="AG22" s="434"/>
      <c r="AH22" s="432" t="s">
        <v>171</v>
      </c>
      <c r="AI22" s="433"/>
      <c r="AJ22" s="433"/>
      <c r="AK22" s="433"/>
      <c r="AL22" s="434"/>
      <c r="AM22" s="432" t="s">
        <v>172</v>
      </c>
      <c r="AN22" s="438"/>
      <c r="AO22" s="438"/>
      <c r="AP22" s="438"/>
      <c r="AQ22" s="438"/>
      <c r="AR22" s="439"/>
      <c r="AS22" s="443" t="s">
        <v>169</v>
      </c>
      <c r="AT22" s="444"/>
      <c r="AU22" s="444"/>
      <c r="AV22" s="444"/>
      <c r="AW22" s="444"/>
      <c r="AX22" s="445"/>
      <c r="AY22" s="411" t="s">
        <v>173</v>
      </c>
      <c r="AZ22" s="412"/>
      <c r="BA22" s="412"/>
      <c r="BB22" s="412"/>
      <c r="BC22" s="412"/>
      <c r="BD22" s="412"/>
      <c r="BE22" s="412"/>
      <c r="BF22" s="412"/>
      <c r="BG22" s="412"/>
      <c r="BH22" s="412"/>
      <c r="BI22" s="412"/>
      <c r="BJ22" s="412"/>
      <c r="BK22" s="412"/>
      <c r="BL22" s="412"/>
      <c r="BM22" s="413"/>
      <c r="BN22" s="414">
        <v>32538406</v>
      </c>
      <c r="BO22" s="415"/>
      <c r="BP22" s="415"/>
      <c r="BQ22" s="415"/>
      <c r="BR22" s="415"/>
      <c r="BS22" s="415"/>
      <c r="BT22" s="415"/>
      <c r="BU22" s="416"/>
      <c r="BV22" s="414">
        <v>31214909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174</v>
      </c>
      <c r="AZ23" s="400"/>
      <c r="BA23" s="400"/>
      <c r="BB23" s="400"/>
      <c r="BC23" s="400"/>
      <c r="BD23" s="400"/>
      <c r="BE23" s="400"/>
      <c r="BF23" s="400"/>
      <c r="BG23" s="400"/>
      <c r="BH23" s="400"/>
      <c r="BI23" s="400"/>
      <c r="BJ23" s="400"/>
      <c r="BK23" s="400"/>
      <c r="BL23" s="400"/>
      <c r="BM23" s="401"/>
      <c r="BN23" s="419">
        <v>22820271</v>
      </c>
      <c r="BO23" s="420"/>
      <c r="BP23" s="420"/>
      <c r="BQ23" s="420"/>
      <c r="BR23" s="420"/>
      <c r="BS23" s="420"/>
      <c r="BT23" s="420"/>
      <c r="BU23" s="421"/>
      <c r="BV23" s="419">
        <v>21513857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175</v>
      </c>
      <c r="F24" s="393"/>
      <c r="G24" s="393"/>
      <c r="H24" s="393"/>
      <c r="I24" s="393"/>
      <c r="J24" s="393"/>
      <c r="K24" s="394"/>
      <c r="L24" s="395">
        <v>1</v>
      </c>
      <c r="M24" s="396"/>
      <c r="N24" s="396"/>
      <c r="O24" s="396"/>
      <c r="P24" s="397"/>
      <c r="Q24" s="395">
        <v>8500</v>
      </c>
      <c r="R24" s="396"/>
      <c r="S24" s="396"/>
      <c r="T24" s="396"/>
      <c r="U24" s="396"/>
      <c r="V24" s="397"/>
      <c r="W24" s="465"/>
      <c r="X24" s="456"/>
      <c r="Y24" s="457"/>
      <c r="Z24" s="392" t="s">
        <v>176</v>
      </c>
      <c r="AA24" s="393"/>
      <c r="AB24" s="393"/>
      <c r="AC24" s="393"/>
      <c r="AD24" s="393"/>
      <c r="AE24" s="393"/>
      <c r="AF24" s="393"/>
      <c r="AG24" s="394"/>
      <c r="AH24" s="395">
        <v>405</v>
      </c>
      <c r="AI24" s="396"/>
      <c r="AJ24" s="396"/>
      <c r="AK24" s="396"/>
      <c r="AL24" s="397"/>
      <c r="AM24" s="395">
        <v>1292355</v>
      </c>
      <c r="AN24" s="396"/>
      <c r="AO24" s="396"/>
      <c r="AP24" s="396"/>
      <c r="AQ24" s="396"/>
      <c r="AR24" s="397"/>
      <c r="AS24" s="395">
        <v>3191</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23281932</v>
      </c>
      <c r="BO24" s="420"/>
      <c r="BP24" s="420"/>
      <c r="BQ24" s="420"/>
      <c r="BR24" s="420"/>
      <c r="BS24" s="420"/>
      <c r="BT24" s="420"/>
      <c r="BU24" s="421"/>
      <c r="BV24" s="419">
        <v>21226845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178</v>
      </c>
      <c r="F25" s="393"/>
      <c r="G25" s="393"/>
      <c r="H25" s="393"/>
      <c r="I25" s="393"/>
      <c r="J25" s="393"/>
      <c r="K25" s="394"/>
      <c r="L25" s="395">
        <v>1</v>
      </c>
      <c r="M25" s="396"/>
      <c r="N25" s="396"/>
      <c r="O25" s="396"/>
      <c r="P25" s="397"/>
      <c r="Q25" s="395">
        <v>6800</v>
      </c>
      <c r="R25" s="396"/>
      <c r="S25" s="396"/>
      <c r="T25" s="396"/>
      <c r="U25" s="396"/>
      <c r="V25" s="397"/>
      <c r="W25" s="465"/>
      <c r="X25" s="456"/>
      <c r="Y25" s="457"/>
      <c r="Z25" s="392" t="s">
        <v>179</v>
      </c>
      <c r="AA25" s="393"/>
      <c r="AB25" s="393"/>
      <c r="AC25" s="393"/>
      <c r="AD25" s="393"/>
      <c r="AE25" s="393"/>
      <c r="AF25" s="393"/>
      <c r="AG25" s="394"/>
      <c r="AH25" s="395" t="s">
        <v>141</v>
      </c>
      <c r="AI25" s="396"/>
      <c r="AJ25" s="396"/>
      <c r="AK25" s="396"/>
      <c r="AL25" s="397"/>
      <c r="AM25" s="395" t="s">
        <v>141</v>
      </c>
      <c r="AN25" s="396"/>
      <c r="AO25" s="396"/>
      <c r="AP25" s="396"/>
      <c r="AQ25" s="396"/>
      <c r="AR25" s="397"/>
      <c r="AS25" s="395" t="s">
        <v>141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3720292</v>
      </c>
      <c r="BO25" s="415"/>
      <c r="BP25" s="415"/>
      <c r="BQ25" s="415"/>
      <c r="BR25" s="415"/>
      <c r="BS25" s="415"/>
      <c r="BT25" s="415"/>
      <c r="BU25" s="416"/>
      <c r="BV25" s="414">
        <v>2917931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181</v>
      </c>
      <c r="F26" s="393"/>
      <c r="G26" s="393"/>
      <c r="H26" s="393"/>
      <c r="I26" s="393"/>
      <c r="J26" s="393"/>
      <c r="K26" s="394"/>
      <c r="L26" s="395">
        <v>1</v>
      </c>
      <c r="M26" s="396"/>
      <c r="N26" s="396"/>
      <c r="O26" s="396"/>
      <c r="P26" s="397"/>
      <c r="Q26" s="395">
        <v>6000</v>
      </c>
      <c r="R26" s="396"/>
      <c r="S26" s="396"/>
      <c r="T26" s="396"/>
      <c r="U26" s="396"/>
      <c r="V26" s="397"/>
      <c r="W26" s="465"/>
      <c r="X26" s="456"/>
      <c r="Y26" s="457"/>
      <c r="Z26" s="392" t="s">
        <v>182</v>
      </c>
      <c r="AA26" s="430"/>
      <c r="AB26" s="430"/>
      <c r="AC26" s="430"/>
      <c r="AD26" s="430"/>
      <c r="AE26" s="430"/>
      <c r="AF26" s="430"/>
      <c r="AG26" s="431"/>
      <c r="AH26" s="395">
        <v>19</v>
      </c>
      <c r="AI26" s="396"/>
      <c r="AJ26" s="396"/>
      <c r="AK26" s="396"/>
      <c r="AL26" s="397"/>
      <c r="AM26" s="395">
        <v>57684</v>
      </c>
      <c r="AN26" s="396"/>
      <c r="AO26" s="396"/>
      <c r="AP26" s="396"/>
      <c r="AQ26" s="396"/>
      <c r="AR26" s="397"/>
      <c r="AS26" s="395">
        <v>3036</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132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184</v>
      </c>
      <c r="F27" s="393"/>
      <c r="G27" s="393"/>
      <c r="H27" s="393"/>
      <c r="I27" s="393"/>
      <c r="J27" s="393"/>
      <c r="K27" s="394"/>
      <c r="L27" s="395">
        <v>1</v>
      </c>
      <c r="M27" s="396"/>
      <c r="N27" s="396"/>
      <c r="O27" s="396"/>
      <c r="P27" s="397"/>
      <c r="Q27" s="395">
        <v>4500</v>
      </c>
      <c r="R27" s="396"/>
      <c r="S27" s="396"/>
      <c r="T27" s="396"/>
      <c r="U27" s="396"/>
      <c r="V27" s="397"/>
      <c r="W27" s="465"/>
      <c r="X27" s="456"/>
      <c r="Y27" s="457"/>
      <c r="Z27" s="392" t="s">
        <v>185</v>
      </c>
      <c r="AA27" s="393"/>
      <c r="AB27" s="393"/>
      <c r="AC27" s="393"/>
      <c r="AD27" s="393"/>
      <c r="AE27" s="393"/>
      <c r="AF27" s="393"/>
      <c r="AG27" s="394"/>
      <c r="AH27" s="395">
        <v>23</v>
      </c>
      <c r="AI27" s="396"/>
      <c r="AJ27" s="396"/>
      <c r="AK27" s="396"/>
      <c r="AL27" s="397"/>
      <c r="AM27" s="395">
        <v>78617</v>
      </c>
      <c r="AN27" s="396"/>
      <c r="AO27" s="396"/>
      <c r="AP27" s="396"/>
      <c r="AQ27" s="396"/>
      <c r="AR27" s="397"/>
      <c r="AS27" s="395">
        <v>3418</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500000</v>
      </c>
      <c r="BO27" s="423"/>
      <c r="BP27" s="423"/>
      <c r="BQ27" s="423"/>
      <c r="BR27" s="423"/>
      <c r="BS27" s="423"/>
      <c r="BT27" s="423"/>
      <c r="BU27" s="424"/>
      <c r="BV27" s="422">
        <v>500000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187</v>
      </c>
      <c r="F28" s="393"/>
      <c r="G28" s="393"/>
      <c r="H28" s="393"/>
      <c r="I28" s="393"/>
      <c r="J28" s="393"/>
      <c r="K28" s="394"/>
      <c r="L28" s="395">
        <v>1</v>
      </c>
      <c r="M28" s="396"/>
      <c r="N28" s="396"/>
      <c r="O28" s="396"/>
      <c r="P28" s="397"/>
      <c r="Q28" s="395">
        <v>3780</v>
      </c>
      <c r="R28" s="396"/>
      <c r="S28" s="396"/>
      <c r="T28" s="396"/>
      <c r="U28" s="396"/>
      <c r="V28" s="397"/>
      <c r="W28" s="465"/>
      <c r="X28" s="456"/>
      <c r="Y28" s="457"/>
      <c r="Z28" s="392" t="s">
        <v>188</v>
      </c>
      <c r="AA28" s="393"/>
      <c r="AB28" s="393"/>
      <c r="AC28" s="393"/>
      <c r="AD28" s="393"/>
      <c r="AE28" s="393"/>
      <c r="AF28" s="393"/>
      <c r="AG28" s="394"/>
      <c r="AH28" s="395" t="s">
        <v>141</v>
      </c>
      <c r="AI28" s="396"/>
      <c r="AJ28" s="396"/>
      <c r="AK28" s="396"/>
      <c r="AL28" s="397"/>
      <c r="AM28" s="395" t="s">
        <v>141</v>
      </c>
      <c r="AN28" s="396"/>
      <c r="AO28" s="396"/>
      <c r="AP28" s="396"/>
      <c r="AQ28" s="396"/>
      <c r="AR28" s="397"/>
      <c r="AS28" s="395" t="s">
        <v>141</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2854987</v>
      </c>
      <c r="BO28" s="415"/>
      <c r="BP28" s="415"/>
      <c r="BQ28" s="415"/>
      <c r="BR28" s="415"/>
      <c r="BS28" s="415"/>
      <c r="BT28" s="415"/>
      <c r="BU28" s="416"/>
      <c r="BV28" s="414">
        <v>2901201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190</v>
      </c>
      <c r="F29" s="393"/>
      <c r="G29" s="393"/>
      <c r="H29" s="393"/>
      <c r="I29" s="393"/>
      <c r="J29" s="393"/>
      <c r="K29" s="394"/>
      <c r="L29" s="395">
        <v>16</v>
      </c>
      <c r="M29" s="396"/>
      <c r="N29" s="396"/>
      <c r="O29" s="396"/>
      <c r="P29" s="397"/>
      <c r="Q29" s="395">
        <v>3465</v>
      </c>
      <c r="R29" s="396"/>
      <c r="S29" s="396"/>
      <c r="T29" s="396"/>
      <c r="U29" s="396"/>
      <c r="V29" s="397"/>
      <c r="W29" s="466"/>
      <c r="X29" s="467"/>
      <c r="Y29" s="468"/>
      <c r="Z29" s="392" t="s">
        <v>191</v>
      </c>
      <c r="AA29" s="393"/>
      <c r="AB29" s="393"/>
      <c r="AC29" s="393"/>
      <c r="AD29" s="393"/>
      <c r="AE29" s="393"/>
      <c r="AF29" s="393"/>
      <c r="AG29" s="394"/>
      <c r="AH29" s="395">
        <v>428</v>
      </c>
      <c r="AI29" s="396"/>
      <c r="AJ29" s="396"/>
      <c r="AK29" s="396"/>
      <c r="AL29" s="397"/>
      <c r="AM29" s="395">
        <v>1370972</v>
      </c>
      <c r="AN29" s="396"/>
      <c r="AO29" s="396"/>
      <c r="AP29" s="396"/>
      <c r="AQ29" s="396"/>
      <c r="AR29" s="397"/>
      <c r="AS29" s="395">
        <v>3203</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728639</v>
      </c>
      <c r="BO29" s="420"/>
      <c r="BP29" s="420"/>
      <c r="BQ29" s="420"/>
      <c r="BR29" s="420"/>
      <c r="BS29" s="420"/>
      <c r="BT29" s="420"/>
      <c r="BU29" s="421"/>
      <c r="BV29" s="419">
        <v>746635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9818277</v>
      </c>
      <c r="BO30" s="423"/>
      <c r="BP30" s="423"/>
      <c r="BQ30" s="423"/>
      <c r="BR30" s="423"/>
      <c r="BS30" s="423"/>
      <c r="BT30" s="423"/>
      <c r="BU30" s="424"/>
      <c r="BV30" s="422">
        <v>8914018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　保険事業勘定</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下水道事業会計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国民宿舎事業特別会計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淡路広域行政事務組合(普通会計）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公益財団法人　淡路人形協会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産業廃棄物最終処分事業特別会計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　直営診療所勘定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土地開発事業特別会計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淡路広域行政事務組合（淡路食肉センター事業特別会計）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西淡まちつくり　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淡路広域消防事務組合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南淡路農業公園　株式会社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介護保険特別会計保険事業勘定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洲本市・南あわじ市衛生事務組合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株式会社　南淡風力エネルギー開発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介護保険特別会計介護サービス事業勘定</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南あわじ市・洲本市小中学校組合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淡路広域水道企業団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洲本市・南あわじ市山林事務組合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兵庫県町議会議員公務災害補償組合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兵庫県市町村職員退職手当組合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兵庫県後期高齢者医療広域連合（一般会計）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rtXEoTzKfZoBfIpBQ6W7cgMcSCF2OgAXxStNqb3nnQ2NpeJDkjkg1J/QsNt5oKtSIPTiw1kmDLr8FMfV0SmdQ==" saltValue="UqI5dt8n9+05+McOE6PS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566</v>
      </c>
      <c r="D34" s="1151"/>
      <c r="E34" s="1152"/>
      <c r="F34" s="32">
        <v>4.22</v>
      </c>
      <c r="G34" s="33">
        <v>4.01</v>
      </c>
      <c r="H34" s="33">
        <v>4.1100000000000003</v>
      </c>
      <c r="I34" s="33">
        <v>7.13</v>
      </c>
      <c r="J34" s="34">
        <v>6.21</v>
      </c>
      <c r="K34" s="22"/>
      <c r="L34" s="22"/>
      <c r="M34" s="22"/>
      <c r="N34" s="22"/>
      <c r="O34" s="22"/>
      <c r="P34" s="22"/>
    </row>
    <row r="35" spans="1:16" ht="39" customHeight="1" x14ac:dyDescent="0.2">
      <c r="A35" s="22"/>
      <c r="B35" s="35"/>
      <c r="C35" s="1145" t="s">
        <v>567</v>
      </c>
      <c r="D35" s="1146"/>
      <c r="E35" s="1147"/>
      <c r="F35" s="36">
        <v>1.18</v>
      </c>
      <c r="G35" s="37">
        <v>0.97</v>
      </c>
      <c r="H35" s="37">
        <v>0.97</v>
      </c>
      <c r="I35" s="37">
        <v>0.96</v>
      </c>
      <c r="J35" s="38">
        <v>0.99</v>
      </c>
      <c r="K35" s="22"/>
      <c r="L35" s="22"/>
      <c r="M35" s="22"/>
      <c r="N35" s="22"/>
      <c r="O35" s="22"/>
      <c r="P35" s="22"/>
    </row>
    <row r="36" spans="1:16" ht="39" customHeight="1" x14ac:dyDescent="0.2">
      <c r="A36" s="22"/>
      <c r="B36" s="35"/>
      <c r="C36" s="1145" t="s">
        <v>568</v>
      </c>
      <c r="D36" s="1146"/>
      <c r="E36" s="1147"/>
      <c r="F36" s="36">
        <v>1.27</v>
      </c>
      <c r="G36" s="37">
        <v>1.27</v>
      </c>
      <c r="H36" s="37">
        <v>1.2</v>
      </c>
      <c r="I36" s="37">
        <v>1.04</v>
      </c>
      <c r="J36" s="38">
        <v>0.89</v>
      </c>
      <c r="K36" s="22"/>
      <c r="L36" s="22"/>
      <c r="M36" s="22"/>
      <c r="N36" s="22"/>
      <c r="O36" s="22"/>
      <c r="P36" s="22"/>
    </row>
    <row r="37" spans="1:16" ht="39" customHeight="1" x14ac:dyDescent="0.2">
      <c r="A37" s="22"/>
      <c r="B37" s="35"/>
      <c r="C37" s="1145" t="s">
        <v>569</v>
      </c>
      <c r="D37" s="1146"/>
      <c r="E37" s="1147"/>
      <c r="F37" s="36">
        <v>0.97</v>
      </c>
      <c r="G37" s="37">
        <v>0.87</v>
      </c>
      <c r="H37" s="37">
        <v>0.4</v>
      </c>
      <c r="I37" s="37">
        <v>0.34</v>
      </c>
      <c r="J37" s="38">
        <v>0.82</v>
      </c>
      <c r="K37" s="22"/>
      <c r="L37" s="22"/>
      <c r="M37" s="22"/>
      <c r="N37" s="22"/>
      <c r="O37" s="22"/>
      <c r="P37" s="22"/>
    </row>
    <row r="38" spans="1:16" ht="39" customHeight="1" x14ac:dyDescent="0.2">
      <c r="A38" s="22"/>
      <c r="B38" s="35"/>
      <c r="C38" s="1145" t="s">
        <v>570</v>
      </c>
      <c r="D38" s="1146"/>
      <c r="E38" s="1147"/>
      <c r="F38" s="36">
        <v>0.34</v>
      </c>
      <c r="G38" s="37">
        <v>0.4</v>
      </c>
      <c r="H38" s="37">
        <v>0.97</v>
      </c>
      <c r="I38" s="37">
        <v>0.53</v>
      </c>
      <c r="J38" s="38">
        <v>0.4</v>
      </c>
      <c r="K38" s="22"/>
      <c r="L38" s="22"/>
      <c r="M38" s="22"/>
      <c r="N38" s="22"/>
      <c r="O38" s="22"/>
      <c r="P38" s="22"/>
    </row>
    <row r="39" spans="1:16" ht="39" customHeight="1" x14ac:dyDescent="0.2">
      <c r="A39" s="22"/>
      <c r="B39" s="35"/>
      <c r="C39" s="1145" t="s">
        <v>571</v>
      </c>
      <c r="D39" s="1146"/>
      <c r="E39" s="1147"/>
      <c r="F39" s="36">
        <v>0.11</v>
      </c>
      <c r="G39" s="37">
        <v>0.12</v>
      </c>
      <c r="H39" s="37">
        <v>0.09</v>
      </c>
      <c r="I39" s="37">
        <v>0.12</v>
      </c>
      <c r="J39" s="38">
        <v>0.13</v>
      </c>
      <c r="K39" s="22"/>
      <c r="L39" s="22"/>
      <c r="M39" s="22"/>
      <c r="N39" s="22"/>
      <c r="O39" s="22"/>
      <c r="P39" s="22"/>
    </row>
    <row r="40" spans="1:16" ht="39" customHeight="1" x14ac:dyDescent="0.2">
      <c r="A40" s="22"/>
      <c r="B40" s="35"/>
      <c r="C40" s="1145" t="s">
        <v>572</v>
      </c>
      <c r="D40" s="1146"/>
      <c r="E40" s="1147"/>
      <c r="F40" s="36">
        <v>0.1</v>
      </c>
      <c r="G40" s="37">
        <v>0.14000000000000001</v>
      </c>
      <c r="H40" s="37">
        <v>0.03</v>
      </c>
      <c r="I40" s="37">
        <v>0</v>
      </c>
      <c r="J40" s="38">
        <v>0.02</v>
      </c>
      <c r="K40" s="22"/>
      <c r="L40" s="22"/>
      <c r="M40" s="22"/>
      <c r="N40" s="22"/>
      <c r="O40" s="22"/>
      <c r="P40" s="22"/>
    </row>
    <row r="41" spans="1:16" ht="39" customHeight="1" x14ac:dyDescent="0.2">
      <c r="A41" s="22"/>
      <c r="B41" s="35"/>
      <c r="C41" s="1145" t="s">
        <v>573</v>
      </c>
      <c r="D41" s="1146"/>
      <c r="E41" s="1147"/>
      <c r="F41" s="36">
        <v>0.23</v>
      </c>
      <c r="G41" s="37">
        <v>0.06</v>
      </c>
      <c r="H41" s="37">
        <v>0.01</v>
      </c>
      <c r="I41" s="37">
        <v>0.01</v>
      </c>
      <c r="J41" s="38">
        <v>0.01</v>
      </c>
      <c r="K41" s="22"/>
      <c r="L41" s="22"/>
      <c r="M41" s="22"/>
      <c r="N41" s="22"/>
      <c r="O41" s="22"/>
      <c r="P41" s="22"/>
    </row>
    <row r="42" spans="1:16" ht="39" customHeight="1" x14ac:dyDescent="0.2">
      <c r="A42" s="22"/>
      <c r="B42" s="39"/>
      <c r="C42" s="1145" t="s">
        <v>574</v>
      </c>
      <c r="D42" s="1146"/>
      <c r="E42" s="1147"/>
      <c r="F42" s="36" t="s">
        <v>575</v>
      </c>
      <c r="G42" s="37" t="s">
        <v>576</v>
      </c>
      <c r="H42" s="37" t="s">
        <v>519</v>
      </c>
      <c r="I42" s="37" t="s">
        <v>519</v>
      </c>
      <c r="J42" s="38" t="s">
        <v>519</v>
      </c>
      <c r="K42" s="22"/>
      <c r="L42" s="22"/>
      <c r="M42" s="22"/>
      <c r="N42" s="22"/>
      <c r="O42" s="22"/>
      <c r="P42" s="22"/>
    </row>
    <row r="43" spans="1:16" ht="39" customHeight="1" thickBot="1" x14ac:dyDescent="0.25">
      <c r="A43" s="22"/>
      <c r="B43" s="40"/>
      <c r="C43" s="1148" t="s">
        <v>577</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MMmzjT5LIF0IOxhDDo1oDGnjheXoJKwtNUhPSRpFTzKfzEu18X15ybnnzlg+WKmBV4mHt6ETV0LDvZmWkPfPg==" saltValue="BMMWwTkHLGzPCZs38NAG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3530</v>
      </c>
      <c r="L45" s="60">
        <v>3369</v>
      </c>
      <c r="M45" s="60">
        <v>3273</v>
      </c>
      <c r="N45" s="60">
        <v>3281</v>
      </c>
      <c r="O45" s="61">
        <v>3281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2">
      <c r="A48" s="48"/>
      <c r="B48" s="1178"/>
      <c r="C48" s="1179"/>
      <c r="D48" s="62"/>
      <c r="E48" s="1155" t="s">
        <v>15</v>
      </c>
      <c r="F48" s="1155"/>
      <c r="G48" s="1155"/>
      <c r="H48" s="1155"/>
      <c r="I48" s="1155"/>
      <c r="J48" s="1156"/>
      <c r="K48" s="63">
        <v>1364</v>
      </c>
      <c r="L48" s="64">
        <v>1364</v>
      </c>
      <c r="M48" s="64">
        <v>1391</v>
      </c>
      <c r="N48" s="64">
        <v>1318</v>
      </c>
      <c r="O48" s="65">
        <v>1247</v>
      </c>
      <c r="P48" s="48"/>
      <c r="Q48" s="48"/>
      <c r="R48" s="48"/>
      <c r="S48" s="48"/>
      <c r="T48" s="48"/>
      <c r="U48" s="48"/>
    </row>
    <row r="49" spans="1:21" ht="30.75" customHeight="1" x14ac:dyDescent="0.2">
      <c r="A49" s="48"/>
      <c r="B49" s="1178"/>
      <c r="C49" s="1179"/>
      <c r="D49" s="62"/>
      <c r="E49" s="1155" t="s">
        <v>16</v>
      </c>
      <c r="F49" s="1155"/>
      <c r="G49" s="1155"/>
      <c r="H49" s="1155"/>
      <c r="I49" s="1155"/>
      <c r="J49" s="1156"/>
      <c r="K49" s="63">
        <v>448</v>
      </c>
      <c r="L49" s="64">
        <v>430</v>
      </c>
      <c r="M49" s="64">
        <v>473</v>
      </c>
      <c r="N49" s="64">
        <v>411</v>
      </c>
      <c r="O49" s="65">
        <v>384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519</v>
      </c>
      <c r="L50" s="64" t="s">
        <v>519</v>
      </c>
      <c r="M50" s="64" t="s">
        <v>519</v>
      </c>
      <c r="N50" s="64" t="s">
        <v>519</v>
      </c>
      <c r="O50" s="65" t="s">
        <v>519</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1</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3554</v>
      </c>
      <c r="L52" s="64">
        <v>3548</v>
      </c>
      <c r="M52" s="64">
        <v>3430</v>
      </c>
      <c r="N52" s="64">
        <v>3314</v>
      </c>
      <c r="O52" s="65">
        <v>3266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1788</v>
      </c>
      <c r="L53" s="69">
        <v>1615</v>
      </c>
      <c r="M53" s="69">
        <v>1707</v>
      </c>
      <c r="N53" s="69">
        <v>1697</v>
      </c>
      <c r="O53" s="70">
        <v>1646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o7vb9EjNRv86PSH8eGSuJ8n7vq/j4W4XkyNn6MdNcPeFElfmLXWy1M31e6dxcRYZy9PCkugCSE3Cj55mrlDZA==" saltValue="5PKHCOzk6Y/61SdkdVX/5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33462</v>
      </c>
      <c r="J41" s="356">
        <v>32514</v>
      </c>
      <c r="K41" s="356">
        <v>31319</v>
      </c>
      <c r="L41" s="356">
        <v>31215</v>
      </c>
      <c r="M41" s="357">
        <v>32538</v>
      </c>
    </row>
    <row r="42" spans="2:13" ht="27.75" customHeight="1" x14ac:dyDescent="0.2">
      <c r="B42" s="1186"/>
      <c r="C42" s="1187"/>
      <c r="D42" s="106"/>
      <c r="E42" s="1190" t="s">
        <v>34</v>
      </c>
      <c r="F42" s="1190"/>
      <c r="G42" s="1190"/>
      <c r="H42" s="1191"/>
      <c r="I42" s="358" t="s">
        <v>519</v>
      </c>
      <c r="J42" s="359" t="s">
        <v>519</v>
      </c>
      <c r="K42" s="359" t="s">
        <v>519</v>
      </c>
      <c r="L42" s="359" t="s">
        <v>519</v>
      </c>
      <c r="M42" s="360" t="s">
        <v>519</v>
      </c>
    </row>
    <row r="43" spans="2:13" ht="27.75" customHeight="1" x14ac:dyDescent="0.2">
      <c r="B43" s="1186"/>
      <c r="C43" s="1187"/>
      <c r="D43" s="106"/>
      <c r="E43" s="1190" t="s">
        <v>35</v>
      </c>
      <c r="F43" s="1190"/>
      <c r="G43" s="1190"/>
      <c r="H43" s="1191"/>
      <c r="I43" s="358">
        <v>20566</v>
      </c>
      <c r="J43" s="359">
        <v>19327</v>
      </c>
      <c r="K43" s="359">
        <v>18172</v>
      </c>
      <c r="L43" s="359">
        <v>17585</v>
      </c>
      <c r="M43" s="360">
        <v>16653</v>
      </c>
    </row>
    <row r="44" spans="2:13" ht="27.75" customHeight="1" x14ac:dyDescent="0.2">
      <c r="B44" s="1186"/>
      <c r="C44" s="1187"/>
      <c r="D44" s="106"/>
      <c r="E44" s="1190" t="s">
        <v>36</v>
      </c>
      <c r="F44" s="1190"/>
      <c r="G44" s="1190"/>
      <c r="H44" s="1191"/>
      <c r="I44" s="358">
        <v>6203</v>
      </c>
      <c r="J44" s="359">
        <v>5643</v>
      </c>
      <c r="K44" s="359">
        <v>5120</v>
      </c>
      <c r="L44" s="359">
        <v>4633</v>
      </c>
      <c r="M44" s="360">
        <v>4145</v>
      </c>
    </row>
    <row r="45" spans="2:13" ht="27.75" customHeight="1" x14ac:dyDescent="0.2">
      <c r="B45" s="1186"/>
      <c r="C45" s="1187"/>
      <c r="D45" s="106"/>
      <c r="E45" s="1190" t="s">
        <v>37</v>
      </c>
      <c r="F45" s="1190"/>
      <c r="G45" s="1190"/>
      <c r="H45" s="1191"/>
      <c r="I45" s="358">
        <v>3908</v>
      </c>
      <c r="J45" s="359">
        <v>3739</v>
      </c>
      <c r="K45" s="359">
        <v>3707</v>
      </c>
      <c r="L45" s="359">
        <v>3583</v>
      </c>
      <c r="M45" s="360">
        <v>3460</v>
      </c>
    </row>
    <row r="46" spans="2:13" ht="27.75" customHeight="1" x14ac:dyDescent="0.2">
      <c r="B46" s="1186"/>
      <c r="C46" s="1187"/>
      <c r="D46" s="107"/>
      <c r="E46" s="1190" t="s">
        <v>38</v>
      </c>
      <c r="F46" s="1190"/>
      <c r="G46" s="1190"/>
      <c r="H46" s="1191"/>
      <c r="I46" s="358" t="s">
        <v>519</v>
      </c>
      <c r="J46" s="359" t="s">
        <v>519</v>
      </c>
      <c r="K46" s="359" t="s">
        <v>519</v>
      </c>
      <c r="L46" s="359" t="s">
        <v>519</v>
      </c>
      <c r="M46" s="360" t="s">
        <v>519</v>
      </c>
    </row>
    <row r="47" spans="2:13" ht="27.75" customHeight="1" x14ac:dyDescent="0.2">
      <c r="B47" s="1186"/>
      <c r="C47" s="1187"/>
      <c r="D47" s="108"/>
      <c r="E47" s="1200" t="s">
        <v>39</v>
      </c>
      <c r="F47" s="1201"/>
      <c r="G47" s="1201"/>
      <c r="H47" s="1202"/>
      <c r="I47" s="358" t="s">
        <v>519</v>
      </c>
      <c r="J47" s="359" t="s">
        <v>519</v>
      </c>
      <c r="K47" s="359" t="s">
        <v>519</v>
      </c>
      <c r="L47" s="359" t="s">
        <v>519</v>
      </c>
      <c r="M47" s="360" t="s">
        <v>519</v>
      </c>
    </row>
    <row r="48" spans="2:13" ht="27.75" customHeight="1" x14ac:dyDescent="0.2">
      <c r="B48" s="1186"/>
      <c r="C48" s="1187"/>
      <c r="D48" s="106"/>
      <c r="E48" s="1190" t="s">
        <v>40</v>
      </c>
      <c r="F48" s="1190"/>
      <c r="G48" s="1190"/>
      <c r="H48" s="1191"/>
      <c r="I48" s="358" t="s">
        <v>519</v>
      </c>
      <c r="J48" s="359" t="s">
        <v>519</v>
      </c>
      <c r="K48" s="359" t="s">
        <v>519</v>
      </c>
      <c r="L48" s="359" t="s">
        <v>519</v>
      </c>
      <c r="M48" s="360" t="s">
        <v>519</v>
      </c>
    </row>
    <row r="49" spans="2:13" ht="27.75" customHeight="1" x14ac:dyDescent="0.2">
      <c r="B49" s="1188"/>
      <c r="C49" s="1189"/>
      <c r="D49" s="106"/>
      <c r="E49" s="1190" t="s">
        <v>41</v>
      </c>
      <c r="F49" s="1190"/>
      <c r="G49" s="1190"/>
      <c r="H49" s="1191"/>
      <c r="I49" s="358" t="s">
        <v>519</v>
      </c>
      <c r="J49" s="359" t="s">
        <v>519</v>
      </c>
      <c r="K49" s="359" t="s">
        <v>519</v>
      </c>
      <c r="L49" s="359" t="s">
        <v>519</v>
      </c>
      <c r="M49" s="360" t="s">
        <v>519</v>
      </c>
    </row>
    <row r="50" spans="2:13" ht="27.75" customHeight="1" x14ac:dyDescent="0.2">
      <c r="B50" s="1184" t="s">
        <v>42</v>
      </c>
      <c r="C50" s="1185"/>
      <c r="D50" s="109"/>
      <c r="E50" s="1190" t="s">
        <v>43</v>
      </c>
      <c r="F50" s="1190"/>
      <c r="G50" s="1190"/>
      <c r="H50" s="1191"/>
      <c r="I50" s="358">
        <v>9080</v>
      </c>
      <c r="J50" s="359">
        <v>9023</v>
      </c>
      <c r="K50" s="359">
        <v>9893</v>
      </c>
      <c r="L50" s="359">
        <v>10798</v>
      </c>
      <c r="M50" s="360">
        <v>10437</v>
      </c>
    </row>
    <row r="51" spans="2:13" ht="27.75" customHeight="1" x14ac:dyDescent="0.2">
      <c r="B51" s="1186"/>
      <c r="C51" s="1187"/>
      <c r="D51" s="106"/>
      <c r="E51" s="1190" t="s">
        <v>44</v>
      </c>
      <c r="F51" s="1190"/>
      <c r="G51" s="1190"/>
      <c r="H51" s="1191"/>
      <c r="I51" s="358">
        <v>770</v>
      </c>
      <c r="J51" s="359">
        <v>658</v>
      </c>
      <c r="K51" s="359">
        <v>555</v>
      </c>
      <c r="L51" s="359">
        <v>452</v>
      </c>
      <c r="M51" s="360">
        <v>356</v>
      </c>
    </row>
    <row r="52" spans="2:13" ht="27.75" customHeight="1" x14ac:dyDescent="0.2">
      <c r="B52" s="1188"/>
      <c r="C52" s="1189"/>
      <c r="D52" s="106"/>
      <c r="E52" s="1190" t="s">
        <v>45</v>
      </c>
      <c r="F52" s="1190"/>
      <c r="G52" s="1190"/>
      <c r="H52" s="1191"/>
      <c r="I52" s="358">
        <v>39070</v>
      </c>
      <c r="J52" s="359">
        <v>38569</v>
      </c>
      <c r="K52" s="359">
        <v>37136</v>
      </c>
      <c r="L52" s="359">
        <v>36899</v>
      </c>
      <c r="M52" s="360">
        <v>37220</v>
      </c>
    </row>
    <row r="53" spans="2:13" ht="27.75" customHeight="1" thickBot="1" x14ac:dyDescent="0.25">
      <c r="B53" s="1192" t="s">
        <v>46</v>
      </c>
      <c r="C53" s="1193"/>
      <c r="D53" s="110"/>
      <c r="E53" s="1194" t="s">
        <v>47</v>
      </c>
      <c r="F53" s="1194"/>
      <c r="G53" s="1194"/>
      <c r="H53" s="1195"/>
      <c r="I53" s="361">
        <v>15220</v>
      </c>
      <c r="J53" s="362">
        <v>12973</v>
      </c>
      <c r="K53" s="362">
        <v>10735</v>
      </c>
      <c r="L53" s="362">
        <v>8866</v>
      </c>
      <c r="M53" s="363">
        <v>8784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6IbycAUfje7bvZUX0EvH8SqYLidLliqw8+XF+qF67FwydKafkZgc0vV++7sF1+DyPF8UASju3bv9yPRDaqU/tQ==" saltValue="hzsL2Af/Z1PDVtH3GX/k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14" sqref="I1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2893</v>
      </c>
      <c r="G55" s="122">
        <v>2901</v>
      </c>
      <c r="H55" s="123">
        <v>2855</v>
      </c>
    </row>
    <row r="56" spans="2:8" ht="52.5" customHeight="1" x14ac:dyDescent="0.2">
      <c r="B56" s="124"/>
      <c r="C56" s="1213" t="s">
        <v>51</v>
      </c>
      <c r="D56" s="1213"/>
      <c r="E56" s="1214"/>
      <c r="F56" s="125">
        <v>964</v>
      </c>
      <c r="G56" s="125">
        <v>747</v>
      </c>
      <c r="H56" s="126">
        <v>729</v>
      </c>
    </row>
    <row r="57" spans="2:8" ht="53.25" customHeight="1" x14ac:dyDescent="0.2">
      <c r="B57" s="124"/>
      <c r="C57" s="1215" t="s">
        <v>52</v>
      </c>
      <c r="D57" s="1215"/>
      <c r="E57" s="1216"/>
      <c r="F57" s="127">
        <v>7902</v>
      </c>
      <c r="G57" s="127">
        <v>8914</v>
      </c>
      <c r="H57" s="128">
        <v>9818</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11760</v>
      </c>
      <c r="G63" s="136">
        <v>12562</v>
      </c>
      <c r="H63" s="137">
        <v>13402</v>
      </c>
    </row>
    <row r="64" spans="2:8" ht="13.2" x14ac:dyDescent="0.2"/>
  </sheetData>
  <sheetProtection algorithmName="SHA-512" hashValue="6C953S1mXPrl56aOKBUVjIJjmM5M5SuTAPzjMEIuIH4zJXl9wDn4LNfqRllxdhlmHuB1K04pO5SH08qNO83sDQ==" saltValue="/yYtzG5RyepP2xThMX8/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558</v>
      </c>
      <c r="G2" s="151"/>
      <c r="H2" s="152"/>
    </row>
    <row r="3" spans="1:8" x14ac:dyDescent="0.2">
      <c r="A3" s="148" t="s">
        <v>551</v>
      </c>
      <c r="B3" s="153"/>
      <c r="C3" s="154"/>
      <c r="D3" s="155">
        <v>52789</v>
      </c>
      <c r="E3" s="156"/>
      <c r="F3" s="157">
        <v>83774</v>
      </c>
      <c r="G3" s="158"/>
      <c r="H3" s="159"/>
    </row>
    <row r="4" spans="1:8" x14ac:dyDescent="0.2">
      <c r="A4" s="160"/>
      <c r="B4" s="161"/>
      <c r="C4" s="162"/>
      <c r="D4" s="163">
        <v>32399</v>
      </c>
      <c r="E4" s="164"/>
      <c r="F4" s="165">
        <v>52179</v>
      </c>
      <c r="G4" s="166"/>
      <c r="H4" s="167"/>
    </row>
    <row r="5" spans="1:8" x14ac:dyDescent="0.2">
      <c r="A5" s="148" t="s">
        <v>553</v>
      </c>
      <c r="B5" s="153"/>
      <c r="C5" s="154"/>
      <c r="D5" s="155">
        <v>73971</v>
      </c>
      <c r="E5" s="156"/>
      <c r="F5" s="157">
        <v>132981</v>
      </c>
      <c r="G5" s="158"/>
      <c r="H5" s="159"/>
    </row>
    <row r="6" spans="1:8" x14ac:dyDescent="0.2">
      <c r="A6" s="160"/>
      <c r="B6" s="161"/>
      <c r="C6" s="162"/>
      <c r="D6" s="163">
        <v>48583</v>
      </c>
      <c r="E6" s="164"/>
      <c r="F6" s="165">
        <v>56973</v>
      </c>
      <c r="G6" s="166"/>
      <c r="H6" s="167"/>
    </row>
    <row r="7" spans="1:8" x14ac:dyDescent="0.2">
      <c r="A7" s="148" t="s">
        <v>554</v>
      </c>
      <c r="B7" s="153"/>
      <c r="C7" s="154"/>
      <c r="D7" s="155">
        <v>59554</v>
      </c>
      <c r="E7" s="156"/>
      <c r="F7" s="157">
        <v>128523</v>
      </c>
      <c r="G7" s="158"/>
      <c r="H7" s="159"/>
    </row>
    <row r="8" spans="1:8" x14ac:dyDescent="0.2">
      <c r="A8" s="160"/>
      <c r="B8" s="161"/>
      <c r="C8" s="162"/>
      <c r="D8" s="163">
        <v>36954</v>
      </c>
      <c r="E8" s="164"/>
      <c r="F8" s="165">
        <v>56792</v>
      </c>
      <c r="G8" s="166"/>
      <c r="H8" s="167"/>
    </row>
    <row r="9" spans="1:8" x14ac:dyDescent="0.2">
      <c r="A9" s="148" t="s">
        <v>555</v>
      </c>
      <c r="B9" s="153"/>
      <c r="C9" s="154"/>
      <c r="D9" s="155">
        <v>93589</v>
      </c>
      <c r="E9" s="156"/>
      <c r="F9" s="157">
        <v>92919</v>
      </c>
      <c r="G9" s="158"/>
      <c r="H9" s="159"/>
    </row>
    <row r="10" spans="1:8" x14ac:dyDescent="0.2">
      <c r="A10" s="160"/>
      <c r="B10" s="161"/>
      <c r="C10" s="162"/>
      <c r="D10" s="163">
        <v>54973</v>
      </c>
      <c r="E10" s="164"/>
      <c r="F10" s="165">
        <v>54128</v>
      </c>
      <c r="G10" s="166"/>
      <c r="H10" s="167"/>
    </row>
    <row r="11" spans="1:8" x14ac:dyDescent="0.2">
      <c r="A11" s="148" t="s">
        <v>556</v>
      </c>
      <c r="B11" s="153"/>
      <c r="C11" s="154"/>
      <c r="D11" s="155">
        <v>136222</v>
      </c>
      <c r="E11" s="156"/>
      <c r="F11" s="157">
        <v>103663</v>
      </c>
      <c r="G11" s="158"/>
      <c r="H11" s="159"/>
    </row>
    <row r="12" spans="1:8" x14ac:dyDescent="0.2">
      <c r="A12" s="160"/>
      <c r="B12" s="161"/>
      <c r="C12" s="168"/>
      <c r="D12" s="163">
        <v>102825</v>
      </c>
      <c r="E12" s="164"/>
      <c r="F12" s="165">
        <v>64346</v>
      </c>
      <c r="G12" s="166"/>
      <c r="H12" s="167"/>
    </row>
    <row r="13" spans="1:8" x14ac:dyDescent="0.2">
      <c r="A13" s="148"/>
      <c r="B13" s="153"/>
      <c r="C13" s="169"/>
      <c r="D13" s="170">
        <v>83225</v>
      </c>
      <c r="E13" s="171"/>
      <c r="F13" s="172">
        <v>108372</v>
      </c>
      <c r="G13" s="173"/>
      <c r="H13" s="159"/>
    </row>
    <row r="14" spans="1:8" x14ac:dyDescent="0.2">
      <c r="A14" s="160"/>
      <c r="B14" s="161"/>
      <c r="C14" s="162"/>
      <c r="D14" s="163">
        <v>55147</v>
      </c>
      <c r="E14" s="164"/>
      <c r="F14" s="165">
        <v>56884</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4.46</v>
      </c>
      <c r="C19" s="174">
        <f>ROUND(VALUE(SUBSTITUTE(実質収支比率等に係る経年分析!G$48,"▲","-")),2)</f>
        <v>4.09</v>
      </c>
      <c r="D19" s="174">
        <f>ROUND(VALUE(SUBSTITUTE(実質収支比率等に係る経年分析!H$48,"▲","-")),2)</f>
        <v>4.13</v>
      </c>
      <c r="E19" s="174">
        <f>ROUND(VALUE(SUBSTITUTE(実質収支比率等に係る経年分析!I$48,"▲","-")),2)</f>
        <v>7.16</v>
      </c>
      <c r="F19" s="174">
        <f>ROUND(VALUE(SUBSTITUTE(実質収支比率等に係る経年分析!J$48,"▲","-")),2)</f>
        <v>6.23</v>
      </c>
    </row>
    <row r="20" spans="1:11" x14ac:dyDescent="0.2">
      <c r="A20" s="174" t="s">
        <v>59</v>
      </c>
      <c r="B20" s="174">
        <f>ROUND(VALUE(SUBSTITUTE(実質収支比率等に係る経年分析!F$47,"▲","-")),2)</f>
        <v>17.63</v>
      </c>
      <c r="C20" s="174">
        <f>ROUND(VALUE(SUBSTITUTE(実質収支比率等に係る経年分析!G$47,"▲","-")),2)</f>
        <v>17.79</v>
      </c>
      <c r="D20" s="174">
        <f>ROUND(VALUE(SUBSTITUTE(実質収支比率等に係る経年分析!H$47,"▲","-")),2)</f>
        <v>18.07</v>
      </c>
      <c r="E20" s="174">
        <f>ROUND(VALUE(SUBSTITUTE(実質収支比率等に係る経年分析!I$47,"▲","-")),2)</f>
        <v>17.72</v>
      </c>
      <c r="F20" s="174">
        <f>ROUND(VALUE(SUBSTITUTE(実質収支比率等に係る経年分析!J$47,"▲","-")),2)</f>
        <v>17.899999999999999</v>
      </c>
    </row>
    <row r="21" spans="1:11" x14ac:dyDescent="0.2">
      <c r="A21" s="174" t="s">
        <v>60</v>
      </c>
      <c r="B21" s="174">
        <f>IF(ISNUMBER(VALUE(SUBSTITUTE(実質収支比率等に係る経年分析!F$49,"▲","-"))),ROUND(VALUE(SUBSTITUTE(実質収支比率等に係る経年分析!F$49,"▲","-")),2),NA())</f>
        <v>6.89</v>
      </c>
      <c r="C21" s="174">
        <f>IF(ISNUMBER(VALUE(SUBSTITUTE(実質収支比率等に係る経年分析!G$49,"▲","-"))),ROUND(VALUE(SUBSTITUTE(実質収支比率等に係る経年分析!G$49,"▲","-")),2),NA())</f>
        <v>3.91</v>
      </c>
      <c r="D21" s="174">
        <f>IF(ISNUMBER(VALUE(SUBSTITUTE(実質収支比率等に係る経年分析!H$49,"▲","-"))),ROUND(VALUE(SUBSTITUTE(実質収支比率等に係る経年分析!H$49,"▲","-")),2),NA())</f>
        <v>3.58</v>
      </c>
      <c r="E21" s="174">
        <f>IF(ISNUMBER(VALUE(SUBSTITUTE(実質収支比率等に係る経年分析!I$49,"▲","-"))),ROUND(VALUE(SUBSTITUTE(実質収支比率等に係る経年分析!I$49,"▲","-")),2),NA())</f>
        <v>5.93</v>
      </c>
      <c r="F21" s="174">
        <f>IF(ISNUMBER(VALUE(SUBSTITUTE(実質収支比率等に係る経年分析!J$49,"▲","-"))),ROUND(VALUE(SUBSTITUTE(実質収支比率等に係る経年分析!J$49,"▲","-")),2),NA())</f>
        <v>2.38</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#N/A</v>
      </c>
      <c r="C28" s="175">
        <f>IF(ROUND(VALUE(SUBSTITUTE(連結実質赤字比率に係る赤字・黒字の構成分析!F$42,"▲", "-")), 2) &gt;= 0, ABS(ROUND(VALUE(SUBSTITUTE(連結実質赤字比率に係る赤字・黒字の構成分析!F$42,"▲", "-")), 2)), NA())</f>
        <v>0</v>
      </c>
      <c r="D28" s="175">
        <f>IF(ROUND(VALUE(SUBSTITUTE(連結実質赤字比率に係る赤字・黒字の構成分析!G$42,"▲", "-")), 2) &lt; 0, ABS(ROUND(VALUE(SUBSTITUTE(連結実質赤字比率に係る赤字・黒字の構成分析!G$42,"▲", "-")), 2)), NA())</f>
        <v>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産業廃棄物最終処分事業特別会計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国民宿舎事業特別会計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国民健康保険特別会計　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2">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2">
      <c r="A35" s="175" t="str">
        <f>IF(連結実質赤字比率に係る赤字・黒字の構成分析!C$35="",NA(),連結実質赤字比率に係る赤字・黒字の構成分析!C$35)</f>
        <v>土地開発事業特別会計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4.1100000000000003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6.21</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3554</v>
      </c>
      <c r="E42" s="176"/>
      <c r="F42" s="176"/>
      <c r="G42" s="176">
        <f>'実質公債費比率（分子）の構造'!L$52</f>
        <v>3548</v>
      </c>
      <c r="H42" s="176"/>
      <c r="I42" s="176"/>
      <c r="J42" s="176">
        <f>'実質公債費比率（分子）の構造'!M$52</f>
        <v>3430</v>
      </c>
      <c r="K42" s="176"/>
      <c r="L42" s="176"/>
      <c r="M42" s="176">
        <f>'実質公債費比率（分子）の構造'!N$52</f>
        <v>3314</v>
      </c>
      <c r="N42" s="176"/>
      <c r="O42" s="176"/>
      <c r="P42" s="176">
        <f>'実質公債費比率（分子）の構造'!O$52</f>
        <v>3266</v>
      </c>
    </row>
    <row r="43" spans="1:16" x14ac:dyDescent="0.2">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0</v>
      </c>
      <c r="O43" s="176"/>
      <c r="P43" s="176"/>
    </row>
    <row r="44" spans="1:16" x14ac:dyDescent="0.2">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70</v>
      </c>
      <c r="B45" s="176">
        <f>'実質公債費比率（分子）の構造'!K$49</f>
        <v>448</v>
      </c>
      <c r="C45" s="176"/>
      <c r="D45" s="176"/>
      <c r="E45" s="176">
        <f>'実質公債費比率（分子）の構造'!L$49</f>
        <v>430</v>
      </c>
      <c r="F45" s="176"/>
      <c r="G45" s="176"/>
      <c r="H45" s="176">
        <f>'実質公債費比率（分子）の構造'!M$49</f>
        <v>473</v>
      </c>
      <c r="I45" s="176"/>
      <c r="J45" s="176"/>
      <c r="K45" s="176">
        <f>'実質公債費比率（分子）の構造'!N$49</f>
        <v>411</v>
      </c>
      <c r="L45" s="176"/>
      <c r="M45" s="176"/>
      <c r="N45" s="176">
        <f>'実質公債費比率（分子）の構造'!O$49</f>
        <v>384</v>
      </c>
      <c r="O45" s="176"/>
      <c r="P45" s="176"/>
    </row>
    <row r="46" spans="1:16" x14ac:dyDescent="0.2">
      <c r="A46" s="176" t="s">
        <v>71</v>
      </c>
      <c r="B46" s="176">
        <f>'実質公債費比率（分子）の構造'!K$48</f>
        <v>1364</v>
      </c>
      <c r="C46" s="176"/>
      <c r="D46" s="176"/>
      <c r="E46" s="176">
        <f>'実質公債費比率（分子）の構造'!L$48</f>
        <v>1364</v>
      </c>
      <c r="F46" s="176"/>
      <c r="G46" s="176"/>
      <c r="H46" s="176">
        <f>'実質公債費比率（分子）の構造'!M$48</f>
        <v>1391</v>
      </c>
      <c r="I46" s="176"/>
      <c r="J46" s="176"/>
      <c r="K46" s="176">
        <f>'実質公債費比率（分子）の構造'!N$48</f>
        <v>1318</v>
      </c>
      <c r="L46" s="176"/>
      <c r="M46" s="176"/>
      <c r="N46" s="176">
        <f>'実質公債費比率（分子）の構造'!O$48</f>
        <v>1247</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3530</v>
      </c>
      <c r="C49" s="176"/>
      <c r="D49" s="176"/>
      <c r="E49" s="176">
        <f>'実質公債費比率（分子）の構造'!L$45</f>
        <v>3369</v>
      </c>
      <c r="F49" s="176"/>
      <c r="G49" s="176"/>
      <c r="H49" s="176">
        <f>'実質公債費比率（分子）の構造'!M$45</f>
        <v>3273</v>
      </c>
      <c r="I49" s="176"/>
      <c r="J49" s="176"/>
      <c r="K49" s="176">
        <f>'実質公債費比率（分子）の構造'!N$45</f>
        <v>3281</v>
      </c>
      <c r="L49" s="176"/>
      <c r="M49" s="176"/>
      <c r="N49" s="176">
        <f>'実質公債費比率（分子）の構造'!O$45</f>
        <v>3281</v>
      </c>
      <c r="O49" s="176"/>
      <c r="P49" s="176"/>
    </row>
    <row r="50" spans="1:16" x14ac:dyDescent="0.2">
      <c r="A50" s="176" t="s">
        <v>75</v>
      </c>
      <c r="B50" s="176" t="e">
        <f>NA()</f>
        <v>#N/A</v>
      </c>
      <c r="C50" s="176">
        <f>IF(ISNUMBER('実質公債費比率（分子）の構造'!K$53),'実質公債費比率（分子）の構造'!K$53,NA())</f>
        <v>1788</v>
      </c>
      <c r="D50" s="176" t="e">
        <f>NA()</f>
        <v>#N/A</v>
      </c>
      <c r="E50" s="176" t="e">
        <f>NA()</f>
        <v>#N/A</v>
      </c>
      <c r="F50" s="176">
        <f>IF(ISNUMBER('実質公債費比率（分子）の構造'!L$53),'実質公債費比率（分子）の構造'!L$53,NA())</f>
        <v>1615</v>
      </c>
      <c r="G50" s="176" t="e">
        <f>NA()</f>
        <v>#N/A</v>
      </c>
      <c r="H50" s="176" t="e">
        <f>NA()</f>
        <v>#N/A</v>
      </c>
      <c r="I50" s="176">
        <f>IF(ISNUMBER('実質公債費比率（分子）の構造'!M$53),'実質公債費比率（分子）の構造'!M$53,NA())</f>
        <v>1707</v>
      </c>
      <c r="J50" s="176" t="e">
        <f>NA()</f>
        <v>#N/A</v>
      </c>
      <c r="K50" s="176" t="e">
        <f>NA()</f>
        <v>#N/A</v>
      </c>
      <c r="L50" s="176">
        <f>IF(ISNUMBER('実質公債費比率（分子）の構造'!N$53),'実質公債費比率（分子）の構造'!N$53,NA())</f>
        <v>1697</v>
      </c>
      <c r="M50" s="176" t="e">
        <f>NA()</f>
        <v>#N/A</v>
      </c>
      <c r="N50" s="176" t="e">
        <f>NA()</f>
        <v>#N/A</v>
      </c>
      <c r="O50" s="176">
        <f>IF(ISNUMBER('実質公債費比率（分子）の構造'!O$53),'実質公債費比率（分子）の構造'!O$53,NA())</f>
        <v>1646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39070</v>
      </c>
      <c r="E56" s="175"/>
      <c r="F56" s="175"/>
      <c r="G56" s="175">
        <f>'将来負担比率（分子）の構造'!J$52</f>
        <v>38569</v>
      </c>
      <c r="H56" s="175"/>
      <c r="I56" s="175"/>
      <c r="J56" s="175">
        <f>'将来負担比率（分子）の構造'!K$52</f>
        <v>37136</v>
      </c>
      <c r="K56" s="175"/>
      <c r="L56" s="175"/>
      <c r="M56" s="175">
        <f>'将来負担比率（分子）の構造'!L$52</f>
        <v>36899</v>
      </c>
      <c r="N56" s="175"/>
      <c r="O56" s="175"/>
      <c r="P56" s="175">
        <f>'将来負担比率（分子）の構造'!M$52</f>
        <v>37220</v>
      </c>
    </row>
    <row r="57" spans="1:16" x14ac:dyDescent="0.2">
      <c r="A57" s="175" t="s">
        <v>44</v>
      </c>
      <c r="B57" s="175"/>
      <c r="C57" s="175"/>
      <c r="D57" s="175">
        <f>'将来負担比率（分子）の構造'!I$51</f>
        <v>770</v>
      </c>
      <c r="E57" s="175"/>
      <c r="F57" s="175"/>
      <c r="G57" s="175">
        <f>'将来負担比率（分子）の構造'!J$51</f>
        <v>658</v>
      </c>
      <c r="H57" s="175"/>
      <c r="I57" s="175"/>
      <c r="J57" s="175">
        <f>'将来負担比率（分子）の構造'!K$51</f>
        <v>555</v>
      </c>
      <c r="K57" s="175"/>
      <c r="L57" s="175"/>
      <c r="M57" s="175">
        <f>'将来負担比率（分子）の構造'!L$51</f>
        <v>452</v>
      </c>
      <c r="N57" s="175"/>
      <c r="O57" s="175"/>
      <c r="P57" s="175">
        <f>'将来負担比率（分子）の構造'!M$51</f>
        <v>356</v>
      </c>
    </row>
    <row r="58" spans="1:16" x14ac:dyDescent="0.2">
      <c r="A58" s="175" t="s">
        <v>43</v>
      </c>
      <c r="B58" s="175"/>
      <c r="C58" s="175"/>
      <c r="D58" s="175">
        <f>'将来負担比率（分子）の構造'!I$50</f>
        <v>9080</v>
      </c>
      <c r="E58" s="175"/>
      <c r="F58" s="175"/>
      <c r="G58" s="175">
        <f>'将来負担比率（分子）の構造'!J$50</f>
        <v>9023</v>
      </c>
      <c r="H58" s="175"/>
      <c r="I58" s="175"/>
      <c r="J58" s="175">
        <f>'将来負担比率（分子）の構造'!K$50</f>
        <v>9893</v>
      </c>
      <c r="K58" s="175"/>
      <c r="L58" s="175"/>
      <c r="M58" s="175">
        <f>'将来負担比率（分子）の構造'!L$50</f>
        <v>10798</v>
      </c>
      <c r="N58" s="175"/>
      <c r="O58" s="175"/>
      <c r="P58" s="175">
        <f>'将来負担比率（分子）の構造'!M$50</f>
        <v>10437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3908</v>
      </c>
      <c r="C62" s="175"/>
      <c r="D62" s="175"/>
      <c r="E62" s="175">
        <f>'将来負担比率（分子）の構造'!J$45</f>
        <v>3739</v>
      </c>
      <c r="F62" s="175"/>
      <c r="G62" s="175"/>
      <c r="H62" s="175">
        <f>'将来負担比率（分子）の構造'!K$45</f>
        <v>3707</v>
      </c>
      <c r="I62" s="175"/>
      <c r="J62" s="175"/>
      <c r="K62" s="175">
        <f>'将来負担比率（分子）の構造'!L$45</f>
        <v>3583</v>
      </c>
      <c r="L62" s="175"/>
      <c r="M62" s="175"/>
      <c r="N62" s="175">
        <f>'将来負担比率（分子）の構造'!M$45</f>
        <v>3460</v>
      </c>
      <c r="O62" s="175"/>
      <c r="P62" s="175"/>
    </row>
    <row r="63" spans="1:16" x14ac:dyDescent="0.2">
      <c r="A63" s="175" t="s">
        <v>36</v>
      </c>
      <c r="B63" s="175">
        <f>'将来負担比率（分子）の構造'!I$44</f>
        <v>6203</v>
      </c>
      <c r="C63" s="175"/>
      <c r="D63" s="175"/>
      <c r="E63" s="175">
        <f>'将来負担比率（分子）の構造'!J$44</f>
        <v>5643</v>
      </c>
      <c r="F63" s="175"/>
      <c r="G63" s="175"/>
      <c r="H63" s="175">
        <f>'将来負担比率（分子）の構造'!K$44</f>
        <v>5120</v>
      </c>
      <c r="I63" s="175"/>
      <c r="J63" s="175"/>
      <c r="K63" s="175">
        <f>'将来負担比率（分子）の構造'!L$44</f>
        <v>4633</v>
      </c>
      <c r="L63" s="175"/>
      <c r="M63" s="175"/>
      <c r="N63" s="175">
        <f>'将来負担比率（分子）の構造'!M$44</f>
        <v>4145</v>
      </c>
      <c r="O63" s="175"/>
      <c r="P63" s="175"/>
    </row>
    <row r="64" spans="1:16" x14ac:dyDescent="0.2">
      <c r="A64" s="175" t="s">
        <v>35</v>
      </c>
      <c r="B64" s="175">
        <f>'将来負担比率（分子）の構造'!I$43</f>
        <v>20566</v>
      </c>
      <c r="C64" s="175"/>
      <c r="D64" s="175"/>
      <c r="E64" s="175">
        <f>'将来負担比率（分子）の構造'!J$43</f>
        <v>19327</v>
      </c>
      <c r="F64" s="175"/>
      <c r="G64" s="175"/>
      <c r="H64" s="175">
        <f>'将来負担比率（分子）の構造'!K$43</f>
        <v>18172</v>
      </c>
      <c r="I64" s="175"/>
      <c r="J64" s="175"/>
      <c r="K64" s="175">
        <f>'将来負担比率（分子）の構造'!L$43</f>
        <v>17585</v>
      </c>
      <c r="L64" s="175"/>
      <c r="M64" s="175"/>
      <c r="N64" s="175">
        <f>'将来負担比率（分子）の構造'!M$43</f>
        <v>16653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33462</v>
      </c>
      <c r="C66" s="175"/>
      <c r="D66" s="175"/>
      <c r="E66" s="175">
        <f>'将来負担比率（分子）の構造'!J$41</f>
        <v>32514</v>
      </c>
      <c r="F66" s="175"/>
      <c r="G66" s="175"/>
      <c r="H66" s="175">
        <f>'将来負担比率（分子）の構造'!K$41</f>
        <v>31319</v>
      </c>
      <c r="I66" s="175"/>
      <c r="J66" s="175"/>
      <c r="K66" s="175">
        <f>'将来負担比率（分子）の構造'!L$41</f>
        <v>31215</v>
      </c>
      <c r="L66" s="175"/>
      <c r="M66" s="175"/>
      <c r="N66" s="175">
        <f>'将来負担比率（分子）の構造'!M$41</f>
        <v>32538</v>
      </c>
      <c r="O66" s="175"/>
      <c r="P66" s="175"/>
    </row>
    <row r="67" spans="1:16" x14ac:dyDescent="0.2">
      <c r="A67" s="175" t="s">
        <v>79</v>
      </c>
      <c r="B67" s="175" t="e">
        <f>NA()</f>
        <v>#N/A</v>
      </c>
      <c r="C67" s="175">
        <f>IF(ISNUMBER('将来負担比率（分子）の構造'!I$53), IF('将来負担比率（分子）の構造'!I$53 &lt; 0, 0, '将来負担比率（分子）の構造'!I$53), NA())</f>
        <v>15220</v>
      </c>
      <c r="D67" s="175" t="e">
        <f>NA()</f>
        <v>#N/A</v>
      </c>
      <c r="E67" s="175" t="e">
        <f>NA()</f>
        <v>#N/A</v>
      </c>
      <c r="F67" s="175">
        <f>IF(ISNUMBER('将来負担比率（分子）の構造'!J$53), IF('将来負担比率（分子）の構造'!J$53 &lt; 0, 0, '将来負担比率（分子）の構造'!J$53), NA())</f>
        <v>12973</v>
      </c>
      <c r="G67" s="175" t="e">
        <f>NA()</f>
        <v>#N/A</v>
      </c>
      <c r="H67" s="175" t="e">
        <f>NA()</f>
        <v>#N/A</v>
      </c>
      <c r="I67" s="175">
        <f>IF(ISNUMBER('将来負担比率（分子）の構造'!K$53), IF('将来負担比率（分子）の構造'!K$53 &lt; 0, 0, '将来負担比率（分子）の構造'!K$53), NA())</f>
        <v>10735</v>
      </c>
      <c r="J67" s="175" t="e">
        <f>NA()</f>
        <v>#N/A</v>
      </c>
      <c r="K67" s="175" t="e">
        <f>NA()</f>
        <v>#N/A</v>
      </c>
      <c r="L67" s="175">
        <f>IF(ISNUMBER('将来負担比率（分子）の構造'!L$53), IF('将来負担比率（分子）の構造'!L$53 &lt; 0, 0, '将来負担比率（分子）の構造'!L$53), NA())</f>
        <v>8866</v>
      </c>
      <c r="M67" s="175" t="e">
        <f>NA()</f>
        <v>#N/A</v>
      </c>
      <c r="N67" s="175" t="e">
        <f>NA()</f>
        <v>#N/A</v>
      </c>
      <c r="O67" s="175">
        <f>IF(ISNUMBER('将来負担比率（分子）の構造'!M$53), IF('将来負担比率（分子）の構造'!M$53 &lt; 0, 0, '将来負担比率（分子）の構造'!M$53), NA())</f>
        <v>8784</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2893</v>
      </c>
      <c r="C72" s="179">
        <f>基金残高に係る経年分析!G55</f>
        <v>2901</v>
      </c>
      <c r="D72" s="179">
        <f>基金残高に係る経年分析!H55</f>
        <v>2855</v>
      </c>
    </row>
    <row r="73" spans="1:16" x14ac:dyDescent="0.2">
      <c r="A73" s="178" t="s">
        <v>82</v>
      </c>
      <c r="B73" s="179">
        <f>基金残高に係る経年分析!F56</f>
        <v>964</v>
      </c>
      <c r="C73" s="179">
        <f>基金残高に係る経年分析!G56</f>
        <v>747</v>
      </c>
      <c r="D73" s="179">
        <f>基金残高に係る経年分析!H56</f>
        <v>729</v>
      </c>
    </row>
    <row r="74" spans="1:16" x14ac:dyDescent="0.2">
      <c r="A74" s="178" t="s">
        <v>83</v>
      </c>
      <c r="B74" s="179">
        <f>基金残高に係る経年分析!F57</f>
        <v>7902</v>
      </c>
      <c r="C74" s="179">
        <f>基金残高に係る経年分析!G57</f>
        <v>8914</v>
      </c>
      <c r="D74" s="179">
        <f>基金残高に係る経年分析!H57</f>
        <v>9818</v>
      </c>
    </row>
  </sheetData>
  <sheetProtection algorithmName="SHA-512" hashValue="DhisoQQhz0aH4Rgwr/DeLELkXIHC8BNWxy6kVG5eALoZTESEGV18TEmcR8gjH2LNR+5u0rMt7Yla0SeyhQkcTA==" saltValue="dH9HdcjizQxGNricPxfx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5797452</v>
      </c>
      <c r="S5" s="674"/>
      <c r="T5" s="674"/>
      <c r="U5" s="674"/>
      <c r="V5" s="674"/>
      <c r="W5" s="674"/>
      <c r="X5" s="674"/>
      <c r="Y5" s="702"/>
      <c r="Z5" s="716">
        <v>17.100000000000001</v>
      </c>
      <c r="AA5" s="716"/>
      <c r="AB5" s="716"/>
      <c r="AC5" s="716"/>
      <c r="AD5" s="717">
        <v>5797452</v>
      </c>
      <c r="AE5" s="717"/>
      <c r="AF5" s="717"/>
      <c r="AG5" s="717"/>
      <c r="AH5" s="717"/>
      <c r="AI5" s="717"/>
      <c r="AJ5" s="717"/>
      <c r="AK5" s="717"/>
      <c r="AL5" s="703">
        <v>36.4</v>
      </c>
      <c r="AM5" s="686"/>
      <c r="AN5" s="686"/>
      <c r="AO5" s="704"/>
      <c r="AP5" s="676" t="s">
        <v>230</v>
      </c>
      <c r="AQ5" s="677"/>
      <c r="AR5" s="677"/>
      <c r="AS5" s="677"/>
      <c r="AT5" s="677"/>
      <c r="AU5" s="677"/>
      <c r="AV5" s="677"/>
      <c r="AW5" s="677"/>
      <c r="AX5" s="677"/>
      <c r="AY5" s="677"/>
      <c r="AZ5" s="677"/>
      <c r="BA5" s="677"/>
      <c r="BB5" s="677"/>
      <c r="BC5" s="677"/>
      <c r="BD5" s="677"/>
      <c r="BE5" s="677"/>
      <c r="BF5" s="678"/>
      <c r="BG5" s="621">
        <v>5744535</v>
      </c>
      <c r="BH5" s="622"/>
      <c r="BI5" s="622"/>
      <c r="BJ5" s="622"/>
      <c r="BK5" s="622"/>
      <c r="BL5" s="622"/>
      <c r="BM5" s="622"/>
      <c r="BN5" s="623"/>
      <c r="BO5" s="663">
        <v>99.1</v>
      </c>
      <c r="BP5" s="663"/>
      <c r="BQ5" s="663"/>
      <c r="BR5" s="663"/>
      <c r="BS5" s="664" t="s">
        <v>231</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223</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236809</v>
      </c>
      <c r="S6" s="622"/>
      <c r="T6" s="622"/>
      <c r="U6" s="622"/>
      <c r="V6" s="622"/>
      <c r="W6" s="622"/>
      <c r="X6" s="622"/>
      <c r="Y6" s="623"/>
      <c r="Z6" s="663">
        <v>0.7</v>
      </c>
      <c r="AA6" s="663"/>
      <c r="AB6" s="663"/>
      <c r="AC6" s="663"/>
      <c r="AD6" s="664">
        <v>236809</v>
      </c>
      <c r="AE6" s="664"/>
      <c r="AF6" s="664"/>
      <c r="AG6" s="664"/>
      <c r="AH6" s="664"/>
      <c r="AI6" s="664"/>
      <c r="AJ6" s="664"/>
      <c r="AK6" s="664"/>
      <c r="AL6" s="624">
        <v>1.5</v>
      </c>
      <c r="AM6" s="625"/>
      <c r="AN6" s="625"/>
      <c r="AO6" s="665"/>
      <c r="AP6" s="618" t="s">
        <v>236</v>
      </c>
      <c r="AQ6" s="619"/>
      <c r="AR6" s="619"/>
      <c r="AS6" s="619"/>
      <c r="AT6" s="619"/>
      <c r="AU6" s="619"/>
      <c r="AV6" s="619"/>
      <c r="AW6" s="619"/>
      <c r="AX6" s="619"/>
      <c r="AY6" s="619"/>
      <c r="AZ6" s="619"/>
      <c r="BA6" s="619"/>
      <c r="BB6" s="619"/>
      <c r="BC6" s="619"/>
      <c r="BD6" s="619"/>
      <c r="BE6" s="619"/>
      <c r="BF6" s="620"/>
      <c r="BG6" s="621">
        <v>5744535</v>
      </c>
      <c r="BH6" s="622"/>
      <c r="BI6" s="622"/>
      <c r="BJ6" s="622"/>
      <c r="BK6" s="622"/>
      <c r="BL6" s="622"/>
      <c r="BM6" s="622"/>
      <c r="BN6" s="623"/>
      <c r="BO6" s="663">
        <v>99.1</v>
      </c>
      <c r="BP6" s="663"/>
      <c r="BQ6" s="663"/>
      <c r="BR6" s="663"/>
      <c r="BS6" s="664" t="s">
        <v>237</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200217</v>
      </c>
      <c r="CS6" s="622"/>
      <c r="CT6" s="622"/>
      <c r="CU6" s="622"/>
      <c r="CV6" s="622"/>
      <c r="CW6" s="622"/>
      <c r="CX6" s="622"/>
      <c r="CY6" s="623"/>
      <c r="CZ6" s="703">
        <v>0.6</v>
      </c>
      <c r="DA6" s="686"/>
      <c r="DB6" s="686"/>
      <c r="DC6" s="705"/>
      <c r="DD6" s="627" t="s">
        <v>237</v>
      </c>
      <c r="DE6" s="622"/>
      <c r="DF6" s="622"/>
      <c r="DG6" s="622"/>
      <c r="DH6" s="622"/>
      <c r="DI6" s="622"/>
      <c r="DJ6" s="622"/>
      <c r="DK6" s="622"/>
      <c r="DL6" s="622"/>
      <c r="DM6" s="622"/>
      <c r="DN6" s="622"/>
      <c r="DO6" s="622"/>
      <c r="DP6" s="623"/>
      <c r="DQ6" s="627">
        <v>200217</v>
      </c>
      <c r="DR6" s="622"/>
      <c r="DS6" s="622"/>
      <c r="DT6" s="622"/>
      <c r="DU6" s="622"/>
      <c r="DV6" s="622"/>
      <c r="DW6" s="622"/>
      <c r="DX6" s="622"/>
      <c r="DY6" s="622"/>
      <c r="DZ6" s="622"/>
      <c r="EA6" s="622"/>
      <c r="EB6" s="622"/>
      <c r="EC6" s="662"/>
    </row>
    <row r="7" spans="2:143" ht="11.25" customHeight="1" x14ac:dyDescent="0.2">
      <c r="B7" s="618" t="s">
        <v>239</v>
      </c>
      <c r="C7" s="619"/>
      <c r="D7" s="619"/>
      <c r="E7" s="619"/>
      <c r="F7" s="619"/>
      <c r="G7" s="619"/>
      <c r="H7" s="619"/>
      <c r="I7" s="619"/>
      <c r="J7" s="619"/>
      <c r="K7" s="619"/>
      <c r="L7" s="619"/>
      <c r="M7" s="619"/>
      <c r="N7" s="619"/>
      <c r="O7" s="619"/>
      <c r="P7" s="619"/>
      <c r="Q7" s="620"/>
      <c r="R7" s="621">
        <v>2896</v>
      </c>
      <c r="S7" s="622"/>
      <c r="T7" s="622"/>
      <c r="U7" s="622"/>
      <c r="V7" s="622"/>
      <c r="W7" s="622"/>
      <c r="X7" s="622"/>
      <c r="Y7" s="623"/>
      <c r="Z7" s="663">
        <v>0</v>
      </c>
      <c r="AA7" s="663"/>
      <c r="AB7" s="663"/>
      <c r="AC7" s="663"/>
      <c r="AD7" s="664">
        <v>2896</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2237414</v>
      </c>
      <c r="BH7" s="622"/>
      <c r="BI7" s="622"/>
      <c r="BJ7" s="622"/>
      <c r="BK7" s="622"/>
      <c r="BL7" s="622"/>
      <c r="BM7" s="622"/>
      <c r="BN7" s="623"/>
      <c r="BO7" s="663">
        <v>38.6</v>
      </c>
      <c r="BP7" s="663"/>
      <c r="BQ7" s="663"/>
      <c r="BR7" s="663"/>
      <c r="BS7" s="664" t="s">
        <v>237</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4609938</v>
      </c>
      <c r="CS7" s="622"/>
      <c r="CT7" s="622"/>
      <c r="CU7" s="622"/>
      <c r="CV7" s="622"/>
      <c r="CW7" s="622"/>
      <c r="CX7" s="622"/>
      <c r="CY7" s="623"/>
      <c r="CZ7" s="663">
        <v>14</v>
      </c>
      <c r="DA7" s="663"/>
      <c r="DB7" s="663"/>
      <c r="DC7" s="663"/>
      <c r="DD7" s="627">
        <v>36560</v>
      </c>
      <c r="DE7" s="622"/>
      <c r="DF7" s="622"/>
      <c r="DG7" s="622"/>
      <c r="DH7" s="622"/>
      <c r="DI7" s="622"/>
      <c r="DJ7" s="622"/>
      <c r="DK7" s="622"/>
      <c r="DL7" s="622"/>
      <c r="DM7" s="622"/>
      <c r="DN7" s="622"/>
      <c r="DO7" s="622"/>
      <c r="DP7" s="623"/>
      <c r="DQ7" s="627">
        <v>3687744</v>
      </c>
      <c r="DR7" s="622"/>
      <c r="DS7" s="622"/>
      <c r="DT7" s="622"/>
      <c r="DU7" s="622"/>
      <c r="DV7" s="622"/>
      <c r="DW7" s="622"/>
      <c r="DX7" s="622"/>
      <c r="DY7" s="622"/>
      <c r="DZ7" s="622"/>
      <c r="EA7" s="622"/>
      <c r="EB7" s="622"/>
      <c r="EC7" s="662"/>
    </row>
    <row r="8" spans="2:143" ht="11.25" customHeight="1" x14ac:dyDescent="0.2">
      <c r="B8" s="618" t="s">
        <v>242</v>
      </c>
      <c r="C8" s="619"/>
      <c r="D8" s="619"/>
      <c r="E8" s="619"/>
      <c r="F8" s="619"/>
      <c r="G8" s="619"/>
      <c r="H8" s="619"/>
      <c r="I8" s="619"/>
      <c r="J8" s="619"/>
      <c r="K8" s="619"/>
      <c r="L8" s="619"/>
      <c r="M8" s="619"/>
      <c r="N8" s="619"/>
      <c r="O8" s="619"/>
      <c r="P8" s="619"/>
      <c r="Q8" s="620"/>
      <c r="R8" s="621">
        <v>42909</v>
      </c>
      <c r="S8" s="622"/>
      <c r="T8" s="622"/>
      <c r="U8" s="622"/>
      <c r="V8" s="622"/>
      <c r="W8" s="622"/>
      <c r="X8" s="622"/>
      <c r="Y8" s="623"/>
      <c r="Z8" s="663">
        <v>0.1</v>
      </c>
      <c r="AA8" s="663"/>
      <c r="AB8" s="663"/>
      <c r="AC8" s="663"/>
      <c r="AD8" s="664">
        <v>42909</v>
      </c>
      <c r="AE8" s="664"/>
      <c r="AF8" s="664"/>
      <c r="AG8" s="664"/>
      <c r="AH8" s="664"/>
      <c r="AI8" s="664"/>
      <c r="AJ8" s="664"/>
      <c r="AK8" s="664"/>
      <c r="AL8" s="624">
        <v>0.3</v>
      </c>
      <c r="AM8" s="625"/>
      <c r="AN8" s="625"/>
      <c r="AO8" s="665"/>
      <c r="AP8" s="618" t="s">
        <v>243</v>
      </c>
      <c r="AQ8" s="619"/>
      <c r="AR8" s="619"/>
      <c r="AS8" s="619"/>
      <c r="AT8" s="619"/>
      <c r="AU8" s="619"/>
      <c r="AV8" s="619"/>
      <c r="AW8" s="619"/>
      <c r="AX8" s="619"/>
      <c r="AY8" s="619"/>
      <c r="AZ8" s="619"/>
      <c r="BA8" s="619"/>
      <c r="BB8" s="619"/>
      <c r="BC8" s="619"/>
      <c r="BD8" s="619"/>
      <c r="BE8" s="619"/>
      <c r="BF8" s="620"/>
      <c r="BG8" s="621">
        <v>84343</v>
      </c>
      <c r="BH8" s="622"/>
      <c r="BI8" s="622"/>
      <c r="BJ8" s="622"/>
      <c r="BK8" s="622"/>
      <c r="BL8" s="622"/>
      <c r="BM8" s="622"/>
      <c r="BN8" s="623"/>
      <c r="BO8" s="663">
        <v>1.5</v>
      </c>
      <c r="BP8" s="663"/>
      <c r="BQ8" s="663"/>
      <c r="BR8" s="663"/>
      <c r="BS8" s="664" t="s">
        <v>141</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8311030</v>
      </c>
      <c r="CS8" s="622"/>
      <c r="CT8" s="622"/>
      <c r="CU8" s="622"/>
      <c r="CV8" s="622"/>
      <c r="CW8" s="622"/>
      <c r="CX8" s="622"/>
      <c r="CY8" s="623"/>
      <c r="CZ8" s="663">
        <v>25.3</v>
      </c>
      <c r="DA8" s="663"/>
      <c r="DB8" s="663"/>
      <c r="DC8" s="663"/>
      <c r="DD8" s="627">
        <v>159914</v>
      </c>
      <c r="DE8" s="622"/>
      <c r="DF8" s="622"/>
      <c r="DG8" s="622"/>
      <c r="DH8" s="622"/>
      <c r="DI8" s="622"/>
      <c r="DJ8" s="622"/>
      <c r="DK8" s="622"/>
      <c r="DL8" s="622"/>
      <c r="DM8" s="622"/>
      <c r="DN8" s="622"/>
      <c r="DO8" s="622"/>
      <c r="DP8" s="623"/>
      <c r="DQ8" s="627">
        <v>4139661</v>
      </c>
      <c r="DR8" s="622"/>
      <c r="DS8" s="622"/>
      <c r="DT8" s="622"/>
      <c r="DU8" s="622"/>
      <c r="DV8" s="622"/>
      <c r="DW8" s="622"/>
      <c r="DX8" s="622"/>
      <c r="DY8" s="622"/>
      <c r="DZ8" s="622"/>
      <c r="EA8" s="622"/>
      <c r="EB8" s="622"/>
      <c r="EC8" s="662"/>
    </row>
    <row r="9" spans="2:143" ht="11.25" customHeight="1" x14ac:dyDescent="0.2">
      <c r="B9" s="618" t="s">
        <v>245</v>
      </c>
      <c r="C9" s="619"/>
      <c r="D9" s="619"/>
      <c r="E9" s="619"/>
      <c r="F9" s="619"/>
      <c r="G9" s="619"/>
      <c r="H9" s="619"/>
      <c r="I9" s="619"/>
      <c r="J9" s="619"/>
      <c r="K9" s="619"/>
      <c r="L9" s="619"/>
      <c r="M9" s="619"/>
      <c r="N9" s="619"/>
      <c r="O9" s="619"/>
      <c r="P9" s="619"/>
      <c r="Q9" s="620"/>
      <c r="R9" s="621">
        <v>30644</v>
      </c>
      <c r="S9" s="622"/>
      <c r="T9" s="622"/>
      <c r="U9" s="622"/>
      <c r="V9" s="622"/>
      <c r="W9" s="622"/>
      <c r="X9" s="622"/>
      <c r="Y9" s="623"/>
      <c r="Z9" s="663">
        <v>0.1</v>
      </c>
      <c r="AA9" s="663"/>
      <c r="AB9" s="663"/>
      <c r="AC9" s="663"/>
      <c r="AD9" s="664">
        <v>30644</v>
      </c>
      <c r="AE9" s="664"/>
      <c r="AF9" s="664"/>
      <c r="AG9" s="664"/>
      <c r="AH9" s="664"/>
      <c r="AI9" s="664"/>
      <c r="AJ9" s="664"/>
      <c r="AK9" s="664"/>
      <c r="AL9" s="624">
        <v>0.2</v>
      </c>
      <c r="AM9" s="625"/>
      <c r="AN9" s="625"/>
      <c r="AO9" s="665"/>
      <c r="AP9" s="618" t="s">
        <v>246</v>
      </c>
      <c r="AQ9" s="619"/>
      <c r="AR9" s="619"/>
      <c r="AS9" s="619"/>
      <c r="AT9" s="619"/>
      <c r="AU9" s="619"/>
      <c r="AV9" s="619"/>
      <c r="AW9" s="619"/>
      <c r="AX9" s="619"/>
      <c r="AY9" s="619"/>
      <c r="AZ9" s="619"/>
      <c r="BA9" s="619"/>
      <c r="BB9" s="619"/>
      <c r="BC9" s="619"/>
      <c r="BD9" s="619"/>
      <c r="BE9" s="619"/>
      <c r="BF9" s="620"/>
      <c r="BG9" s="621">
        <v>1879213</v>
      </c>
      <c r="BH9" s="622"/>
      <c r="BI9" s="622"/>
      <c r="BJ9" s="622"/>
      <c r="BK9" s="622"/>
      <c r="BL9" s="622"/>
      <c r="BM9" s="622"/>
      <c r="BN9" s="623"/>
      <c r="BO9" s="663">
        <v>32.4</v>
      </c>
      <c r="BP9" s="663"/>
      <c r="BQ9" s="663"/>
      <c r="BR9" s="663"/>
      <c r="BS9" s="664" t="s">
        <v>141</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3844949</v>
      </c>
      <c r="CS9" s="622"/>
      <c r="CT9" s="622"/>
      <c r="CU9" s="622"/>
      <c r="CV9" s="622"/>
      <c r="CW9" s="622"/>
      <c r="CX9" s="622"/>
      <c r="CY9" s="623"/>
      <c r="CZ9" s="663">
        <v>11.7</v>
      </c>
      <c r="DA9" s="663"/>
      <c r="DB9" s="663"/>
      <c r="DC9" s="663"/>
      <c r="DD9" s="627">
        <v>1863814</v>
      </c>
      <c r="DE9" s="622"/>
      <c r="DF9" s="622"/>
      <c r="DG9" s="622"/>
      <c r="DH9" s="622"/>
      <c r="DI9" s="622"/>
      <c r="DJ9" s="622"/>
      <c r="DK9" s="622"/>
      <c r="DL9" s="622"/>
      <c r="DM9" s="622"/>
      <c r="DN9" s="622"/>
      <c r="DO9" s="622"/>
      <c r="DP9" s="623"/>
      <c r="DQ9" s="627">
        <v>1305004</v>
      </c>
      <c r="DR9" s="622"/>
      <c r="DS9" s="622"/>
      <c r="DT9" s="622"/>
      <c r="DU9" s="622"/>
      <c r="DV9" s="622"/>
      <c r="DW9" s="622"/>
      <c r="DX9" s="622"/>
      <c r="DY9" s="622"/>
      <c r="DZ9" s="622"/>
      <c r="EA9" s="622"/>
      <c r="EB9" s="622"/>
      <c r="EC9" s="662"/>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63" t="s">
        <v>231</v>
      </c>
      <c r="AA10" s="663"/>
      <c r="AB10" s="663"/>
      <c r="AC10" s="663"/>
      <c r="AD10" s="664" t="s">
        <v>141</v>
      </c>
      <c r="AE10" s="664"/>
      <c r="AF10" s="664"/>
      <c r="AG10" s="664"/>
      <c r="AH10" s="664"/>
      <c r="AI10" s="664"/>
      <c r="AJ10" s="664"/>
      <c r="AK10" s="664"/>
      <c r="AL10" s="624" t="s">
        <v>237</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119741</v>
      </c>
      <c r="BH10" s="622"/>
      <c r="BI10" s="622"/>
      <c r="BJ10" s="622"/>
      <c r="BK10" s="622"/>
      <c r="BL10" s="622"/>
      <c r="BM10" s="622"/>
      <c r="BN10" s="623"/>
      <c r="BO10" s="663">
        <v>2.1</v>
      </c>
      <c r="BP10" s="663"/>
      <c r="BQ10" s="663"/>
      <c r="BR10" s="663"/>
      <c r="BS10" s="664" t="s">
        <v>231</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11416</v>
      </c>
      <c r="CS10" s="622"/>
      <c r="CT10" s="622"/>
      <c r="CU10" s="622"/>
      <c r="CV10" s="622"/>
      <c r="CW10" s="622"/>
      <c r="CX10" s="622"/>
      <c r="CY10" s="623"/>
      <c r="CZ10" s="663">
        <v>0</v>
      </c>
      <c r="DA10" s="663"/>
      <c r="DB10" s="663"/>
      <c r="DC10" s="663"/>
      <c r="DD10" s="627" t="s">
        <v>237</v>
      </c>
      <c r="DE10" s="622"/>
      <c r="DF10" s="622"/>
      <c r="DG10" s="622"/>
      <c r="DH10" s="622"/>
      <c r="DI10" s="622"/>
      <c r="DJ10" s="622"/>
      <c r="DK10" s="622"/>
      <c r="DL10" s="622"/>
      <c r="DM10" s="622"/>
      <c r="DN10" s="622"/>
      <c r="DO10" s="622"/>
      <c r="DP10" s="623"/>
      <c r="DQ10" s="627">
        <v>10109</v>
      </c>
      <c r="DR10" s="622"/>
      <c r="DS10" s="622"/>
      <c r="DT10" s="622"/>
      <c r="DU10" s="622"/>
      <c r="DV10" s="622"/>
      <c r="DW10" s="622"/>
      <c r="DX10" s="622"/>
      <c r="DY10" s="622"/>
      <c r="DZ10" s="622"/>
      <c r="EA10" s="622"/>
      <c r="EB10" s="622"/>
      <c r="EC10" s="662"/>
    </row>
    <row r="11" spans="2:143" ht="11.25" customHeight="1" x14ac:dyDescent="0.2">
      <c r="B11" s="618" t="s">
        <v>251</v>
      </c>
      <c r="C11" s="619"/>
      <c r="D11" s="619"/>
      <c r="E11" s="619"/>
      <c r="F11" s="619"/>
      <c r="G11" s="619"/>
      <c r="H11" s="619"/>
      <c r="I11" s="619"/>
      <c r="J11" s="619"/>
      <c r="K11" s="619"/>
      <c r="L11" s="619"/>
      <c r="M11" s="619"/>
      <c r="N11" s="619"/>
      <c r="O11" s="619"/>
      <c r="P11" s="619"/>
      <c r="Q11" s="620"/>
      <c r="R11" s="621">
        <v>1053989</v>
      </c>
      <c r="S11" s="622"/>
      <c r="T11" s="622"/>
      <c r="U11" s="622"/>
      <c r="V11" s="622"/>
      <c r="W11" s="622"/>
      <c r="X11" s="622"/>
      <c r="Y11" s="623"/>
      <c r="Z11" s="624">
        <v>3.1</v>
      </c>
      <c r="AA11" s="625"/>
      <c r="AB11" s="625"/>
      <c r="AC11" s="626"/>
      <c r="AD11" s="627">
        <v>1053989</v>
      </c>
      <c r="AE11" s="622"/>
      <c r="AF11" s="622"/>
      <c r="AG11" s="622"/>
      <c r="AH11" s="622"/>
      <c r="AI11" s="622"/>
      <c r="AJ11" s="622"/>
      <c r="AK11" s="623"/>
      <c r="AL11" s="624">
        <v>6.6</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154117</v>
      </c>
      <c r="BH11" s="622"/>
      <c r="BI11" s="622"/>
      <c r="BJ11" s="622"/>
      <c r="BK11" s="622"/>
      <c r="BL11" s="622"/>
      <c r="BM11" s="622"/>
      <c r="BN11" s="623"/>
      <c r="BO11" s="663">
        <v>2.7</v>
      </c>
      <c r="BP11" s="663"/>
      <c r="BQ11" s="663"/>
      <c r="BR11" s="663"/>
      <c r="BS11" s="664" t="s">
        <v>237</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2209476</v>
      </c>
      <c r="CS11" s="622"/>
      <c r="CT11" s="622"/>
      <c r="CU11" s="622"/>
      <c r="CV11" s="622"/>
      <c r="CW11" s="622"/>
      <c r="CX11" s="622"/>
      <c r="CY11" s="623"/>
      <c r="CZ11" s="663">
        <v>6.7</v>
      </c>
      <c r="DA11" s="663"/>
      <c r="DB11" s="663"/>
      <c r="DC11" s="663"/>
      <c r="DD11" s="627">
        <v>971296</v>
      </c>
      <c r="DE11" s="622"/>
      <c r="DF11" s="622"/>
      <c r="DG11" s="622"/>
      <c r="DH11" s="622"/>
      <c r="DI11" s="622"/>
      <c r="DJ11" s="622"/>
      <c r="DK11" s="622"/>
      <c r="DL11" s="622"/>
      <c r="DM11" s="622"/>
      <c r="DN11" s="622"/>
      <c r="DO11" s="622"/>
      <c r="DP11" s="623"/>
      <c r="DQ11" s="627">
        <v>595784</v>
      </c>
      <c r="DR11" s="622"/>
      <c r="DS11" s="622"/>
      <c r="DT11" s="622"/>
      <c r="DU11" s="622"/>
      <c r="DV11" s="622"/>
      <c r="DW11" s="622"/>
      <c r="DX11" s="622"/>
      <c r="DY11" s="622"/>
      <c r="DZ11" s="622"/>
      <c r="EA11" s="622"/>
      <c r="EB11" s="622"/>
      <c r="EC11" s="662"/>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63" t="s">
        <v>231</v>
      </c>
      <c r="AA12" s="663"/>
      <c r="AB12" s="663"/>
      <c r="AC12" s="663"/>
      <c r="AD12" s="664" t="s">
        <v>237</v>
      </c>
      <c r="AE12" s="664"/>
      <c r="AF12" s="664"/>
      <c r="AG12" s="664"/>
      <c r="AH12" s="664"/>
      <c r="AI12" s="664"/>
      <c r="AJ12" s="664"/>
      <c r="AK12" s="664"/>
      <c r="AL12" s="624" t="s">
        <v>141</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2924670</v>
      </c>
      <c r="BH12" s="622"/>
      <c r="BI12" s="622"/>
      <c r="BJ12" s="622"/>
      <c r="BK12" s="622"/>
      <c r="BL12" s="622"/>
      <c r="BM12" s="622"/>
      <c r="BN12" s="623"/>
      <c r="BO12" s="663">
        <v>50.4</v>
      </c>
      <c r="BP12" s="663"/>
      <c r="BQ12" s="663"/>
      <c r="BR12" s="663"/>
      <c r="BS12" s="664" t="s">
        <v>141</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1731837</v>
      </c>
      <c r="CS12" s="622"/>
      <c r="CT12" s="622"/>
      <c r="CU12" s="622"/>
      <c r="CV12" s="622"/>
      <c r="CW12" s="622"/>
      <c r="CX12" s="622"/>
      <c r="CY12" s="623"/>
      <c r="CZ12" s="663">
        <v>5.3</v>
      </c>
      <c r="DA12" s="663"/>
      <c r="DB12" s="663"/>
      <c r="DC12" s="663"/>
      <c r="DD12" s="627">
        <v>979122</v>
      </c>
      <c r="DE12" s="622"/>
      <c r="DF12" s="622"/>
      <c r="DG12" s="622"/>
      <c r="DH12" s="622"/>
      <c r="DI12" s="622"/>
      <c r="DJ12" s="622"/>
      <c r="DK12" s="622"/>
      <c r="DL12" s="622"/>
      <c r="DM12" s="622"/>
      <c r="DN12" s="622"/>
      <c r="DO12" s="622"/>
      <c r="DP12" s="623"/>
      <c r="DQ12" s="627">
        <v>398568</v>
      </c>
      <c r="DR12" s="622"/>
      <c r="DS12" s="622"/>
      <c r="DT12" s="622"/>
      <c r="DU12" s="622"/>
      <c r="DV12" s="622"/>
      <c r="DW12" s="622"/>
      <c r="DX12" s="622"/>
      <c r="DY12" s="622"/>
      <c r="DZ12" s="622"/>
      <c r="EA12" s="622"/>
      <c r="EB12" s="622"/>
      <c r="EC12" s="662"/>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63" t="s">
        <v>237</v>
      </c>
      <c r="AA13" s="663"/>
      <c r="AB13" s="663"/>
      <c r="AC13" s="663"/>
      <c r="AD13" s="664" t="s">
        <v>237</v>
      </c>
      <c r="AE13" s="664"/>
      <c r="AF13" s="664"/>
      <c r="AG13" s="664"/>
      <c r="AH13" s="664"/>
      <c r="AI13" s="664"/>
      <c r="AJ13" s="664"/>
      <c r="AK13" s="664"/>
      <c r="AL13" s="624" t="s">
        <v>141</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2919057</v>
      </c>
      <c r="BH13" s="622"/>
      <c r="BI13" s="622"/>
      <c r="BJ13" s="622"/>
      <c r="BK13" s="622"/>
      <c r="BL13" s="622"/>
      <c r="BM13" s="622"/>
      <c r="BN13" s="623"/>
      <c r="BO13" s="663">
        <v>50.4</v>
      </c>
      <c r="BP13" s="663"/>
      <c r="BQ13" s="663"/>
      <c r="BR13" s="663"/>
      <c r="BS13" s="664" t="s">
        <v>141</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3079993</v>
      </c>
      <c r="CS13" s="622"/>
      <c r="CT13" s="622"/>
      <c r="CU13" s="622"/>
      <c r="CV13" s="622"/>
      <c r="CW13" s="622"/>
      <c r="CX13" s="622"/>
      <c r="CY13" s="623"/>
      <c r="CZ13" s="663">
        <v>9.4</v>
      </c>
      <c r="DA13" s="663"/>
      <c r="DB13" s="663"/>
      <c r="DC13" s="663"/>
      <c r="DD13" s="627">
        <v>1050294</v>
      </c>
      <c r="DE13" s="622"/>
      <c r="DF13" s="622"/>
      <c r="DG13" s="622"/>
      <c r="DH13" s="622"/>
      <c r="DI13" s="622"/>
      <c r="DJ13" s="622"/>
      <c r="DK13" s="622"/>
      <c r="DL13" s="622"/>
      <c r="DM13" s="622"/>
      <c r="DN13" s="622"/>
      <c r="DO13" s="622"/>
      <c r="DP13" s="623"/>
      <c r="DQ13" s="627">
        <v>1914402</v>
      </c>
      <c r="DR13" s="622"/>
      <c r="DS13" s="622"/>
      <c r="DT13" s="622"/>
      <c r="DU13" s="622"/>
      <c r="DV13" s="622"/>
      <c r="DW13" s="622"/>
      <c r="DX13" s="622"/>
      <c r="DY13" s="622"/>
      <c r="DZ13" s="622"/>
      <c r="EA13" s="622"/>
      <c r="EB13" s="622"/>
      <c r="EC13" s="662"/>
    </row>
    <row r="14" spans="2:143" ht="11.25" customHeight="1" x14ac:dyDescent="0.2">
      <c r="B14" s="618" t="s">
        <v>260</v>
      </c>
      <c r="C14" s="619"/>
      <c r="D14" s="619"/>
      <c r="E14" s="619"/>
      <c r="F14" s="619"/>
      <c r="G14" s="619"/>
      <c r="H14" s="619"/>
      <c r="I14" s="619"/>
      <c r="J14" s="619"/>
      <c r="K14" s="619"/>
      <c r="L14" s="619"/>
      <c r="M14" s="619"/>
      <c r="N14" s="619"/>
      <c r="O14" s="619"/>
      <c r="P14" s="619"/>
      <c r="Q14" s="620"/>
      <c r="R14" s="621">
        <v>855</v>
      </c>
      <c r="S14" s="622"/>
      <c r="T14" s="622"/>
      <c r="U14" s="622"/>
      <c r="V14" s="622"/>
      <c r="W14" s="622"/>
      <c r="X14" s="622"/>
      <c r="Y14" s="623"/>
      <c r="Z14" s="663">
        <v>0</v>
      </c>
      <c r="AA14" s="663"/>
      <c r="AB14" s="663"/>
      <c r="AC14" s="663"/>
      <c r="AD14" s="664">
        <v>855</v>
      </c>
      <c r="AE14" s="664"/>
      <c r="AF14" s="664"/>
      <c r="AG14" s="664"/>
      <c r="AH14" s="664"/>
      <c r="AI14" s="664"/>
      <c r="AJ14" s="664"/>
      <c r="AK14" s="664"/>
      <c r="AL14" s="624">
        <v>0</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242309</v>
      </c>
      <c r="BH14" s="622"/>
      <c r="BI14" s="622"/>
      <c r="BJ14" s="622"/>
      <c r="BK14" s="622"/>
      <c r="BL14" s="622"/>
      <c r="BM14" s="622"/>
      <c r="BN14" s="623"/>
      <c r="BO14" s="663">
        <v>4.2</v>
      </c>
      <c r="BP14" s="663"/>
      <c r="BQ14" s="663"/>
      <c r="BR14" s="663"/>
      <c r="BS14" s="664" t="s">
        <v>141</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1120256</v>
      </c>
      <c r="CS14" s="622"/>
      <c r="CT14" s="622"/>
      <c r="CU14" s="622"/>
      <c r="CV14" s="622"/>
      <c r="CW14" s="622"/>
      <c r="CX14" s="622"/>
      <c r="CY14" s="623"/>
      <c r="CZ14" s="663">
        <v>3.4</v>
      </c>
      <c r="DA14" s="663"/>
      <c r="DB14" s="663"/>
      <c r="DC14" s="663"/>
      <c r="DD14" s="627">
        <v>219688</v>
      </c>
      <c r="DE14" s="622"/>
      <c r="DF14" s="622"/>
      <c r="DG14" s="622"/>
      <c r="DH14" s="622"/>
      <c r="DI14" s="622"/>
      <c r="DJ14" s="622"/>
      <c r="DK14" s="622"/>
      <c r="DL14" s="622"/>
      <c r="DM14" s="622"/>
      <c r="DN14" s="622"/>
      <c r="DO14" s="622"/>
      <c r="DP14" s="623"/>
      <c r="DQ14" s="627">
        <v>873595</v>
      </c>
      <c r="DR14" s="622"/>
      <c r="DS14" s="622"/>
      <c r="DT14" s="622"/>
      <c r="DU14" s="622"/>
      <c r="DV14" s="622"/>
      <c r="DW14" s="622"/>
      <c r="DX14" s="622"/>
      <c r="DY14" s="622"/>
      <c r="DZ14" s="622"/>
      <c r="EA14" s="622"/>
      <c r="EB14" s="622"/>
      <c r="EC14" s="662"/>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63" t="s">
        <v>141</v>
      </c>
      <c r="AA15" s="663"/>
      <c r="AB15" s="663"/>
      <c r="AC15" s="663"/>
      <c r="AD15" s="664" t="s">
        <v>141</v>
      </c>
      <c r="AE15" s="664"/>
      <c r="AF15" s="664"/>
      <c r="AG15" s="664"/>
      <c r="AH15" s="664"/>
      <c r="AI15" s="664"/>
      <c r="AJ15" s="664"/>
      <c r="AK15" s="664"/>
      <c r="AL15" s="624" t="s">
        <v>237</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340142</v>
      </c>
      <c r="BH15" s="622"/>
      <c r="BI15" s="622"/>
      <c r="BJ15" s="622"/>
      <c r="BK15" s="622"/>
      <c r="BL15" s="622"/>
      <c r="BM15" s="622"/>
      <c r="BN15" s="623"/>
      <c r="BO15" s="663">
        <v>5.9</v>
      </c>
      <c r="BP15" s="663"/>
      <c r="BQ15" s="663"/>
      <c r="BR15" s="663"/>
      <c r="BS15" s="664" t="s">
        <v>141</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3849255</v>
      </c>
      <c r="CS15" s="622"/>
      <c r="CT15" s="622"/>
      <c r="CU15" s="622"/>
      <c r="CV15" s="622"/>
      <c r="CW15" s="622"/>
      <c r="CX15" s="622"/>
      <c r="CY15" s="623"/>
      <c r="CZ15" s="663">
        <v>11.7</v>
      </c>
      <c r="DA15" s="663"/>
      <c r="DB15" s="663"/>
      <c r="DC15" s="663"/>
      <c r="DD15" s="627">
        <v>875595</v>
      </c>
      <c r="DE15" s="622"/>
      <c r="DF15" s="622"/>
      <c r="DG15" s="622"/>
      <c r="DH15" s="622"/>
      <c r="DI15" s="622"/>
      <c r="DJ15" s="622"/>
      <c r="DK15" s="622"/>
      <c r="DL15" s="622"/>
      <c r="DM15" s="622"/>
      <c r="DN15" s="622"/>
      <c r="DO15" s="622"/>
      <c r="DP15" s="623"/>
      <c r="DQ15" s="627">
        <v>1761163</v>
      </c>
      <c r="DR15" s="622"/>
      <c r="DS15" s="622"/>
      <c r="DT15" s="622"/>
      <c r="DU15" s="622"/>
      <c r="DV15" s="622"/>
      <c r="DW15" s="622"/>
      <c r="DX15" s="622"/>
      <c r="DY15" s="622"/>
      <c r="DZ15" s="622"/>
      <c r="EA15" s="622"/>
      <c r="EB15" s="622"/>
      <c r="EC15" s="662"/>
    </row>
    <row r="16" spans="2:143" ht="11.25" customHeight="1" x14ac:dyDescent="0.2">
      <c r="B16" s="618" t="s">
        <v>266</v>
      </c>
      <c r="C16" s="619"/>
      <c r="D16" s="619"/>
      <c r="E16" s="619"/>
      <c r="F16" s="619"/>
      <c r="G16" s="619"/>
      <c r="H16" s="619"/>
      <c r="I16" s="619"/>
      <c r="J16" s="619"/>
      <c r="K16" s="619"/>
      <c r="L16" s="619"/>
      <c r="M16" s="619"/>
      <c r="N16" s="619"/>
      <c r="O16" s="619"/>
      <c r="P16" s="619"/>
      <c r="Q16" s="620"/>
      <c r="R16" s="621">
        <v>54849</v>
      </c>
      <c r="S16" s="622"/>
      <c r="T16" s="622"/>
      <c r="U16" s="622"/>
      <c r="V16" s="622"/>
      <c r="W16" s="622"/>
      <c r="X16" s="622"/>
      <c r="Y16" s="623"/>
      <c r="Z16" s="663">
        <v>0.2</v>
      </c>
      <c r="AA16" s="663"/>
      <c r="AB16" s="663"/>
      <c r="AC16" s="663"/>
      <c r="AD16" s="664">
        <v>54849</v>
      </c>
      <c r="AE16" s="664"/>
      <c r="AF16" s="664"/>
      <c r="AG16" s="664"/>
      <c r="AH16" s="664"/>
      <c r="AI16" s="664"/>
      <c r="AJ16" s="664"/>
      <c r="AK16" s="664"/>
      <c r="AL16" s="624">
        <v>0.3</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63" t="s">
        <v>237</v>
      </c>
      <c r="BP16" s="663"/>
      <c r="BQ16" s="663"/>
      <c r="BR16" s="663"/>
      <c r="BS16" s="664" t="s">
        <v>231</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52752</v>
      </c>
      <c r="CS16" s="622"/>
      <c r="CT16" s="622"/>
      <c r="CU16" s="622"/>
      <c r="CV16" s="622"/>
      <c r="CW16" s="622"/>
      <c r="CX16" s="622"/>
      <c r="CY16" s="623"/>
      <c r="CZ16" s="663">
        <v>0.2</v>
      </c>
      <c r="DA16" s="663"/>
      <c r="DB16" s="663"/>
      <c r="DC16" s="663"/>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62"/>
    </row>
    <row r="17" spans="2:133" ht="11.25" customHeight="1" x14ac:dyDescent="0.2">
      <c r="B17" s="618" t="s">
        <v>269</v>
      </c>
      <c r="C17" s="619"/>
      <c r="D17" s="619"/>
      <c r="E17" s="619"/>
      <c r="F17" s="619"/>
      <c r="G17" s="619"/>
      <c r="H17" s="619"/>
      <c r="I17" s="619"/>
      <c r="J17" s="619"/>
      <c r="K17" s="619"/>
      <c r="L17" s="619"/>
      <c r="M17" s="619"/>
      <c r="N17" s="619"/>
      <c r="O17" s="619"/>
      <c r="P17" s="619"/>
      <c r="Q17" s="620"/>
      <c r="R17" s="621">
        <v>78171</v>
      </c>
      <c r="S17" s="622"/>
      <c r="T17" s="622"/>
      <c r="U17" s="622"/>
      <c r="V17" s="622"/>
      <c r="W17" s="622"/>
      <c r="X17" s="622"/>
      <c r="Y17" s="623"/>
      <c r="Z17" s="663">
        <v>0.2</v>
      </c>
      <c r="AA17" s="663"/>
      <c r="AB17" s="663"/>
      <c r="AC17" s="663"/>
      <c r="AD17" s="664">
        <v>78171</v>
      </c>
      <c r="AE17" s="664"/>
      <c r="AF17" s="664"/>
      <c r="AG17" s="664"/>
      <c r="AH17" s="664"/>
      <c r="AI17" s="664"/>
      <c r="AJ17" s="664"/>
      <c r="AK17" s="664"/>
      <c r="AL17" s="624">
        <v>0.5</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63" t="s">
        <v>237</v>
      </c>
      <c r="BP17" s="663"/>
      <c r="BQ17" s="663"/>
      <c r="BR17" s="663"/>
      <c r="BS17" s="664" t="s">
        <v>237</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3884908</v>
      </c>
      <c r="CS17" s="622"/>
      <c r="CT17" s="622"/>
      <c r="CU17" s="622"/>
      <c r="CV17" s="622"/>
      <c r="CW17" s="622"/>
      <c r="CX17" s="622"/>
      <c r="CY17" s="623"/>
      <c r="CZ17" s="663">
        <v>11.8</v>
      </c>
      <c r="DA17" s="663"/>
      <c r="DB17" s="663"/>
      <c r="DC17" s="663"/>
      <c r="DD17" s="627" t="s">
        <v>141</v>
      </c>
      <c r="DE17" s="622"/>
      <c r="DF17" s="622"/>
      <c r="DG17" s="622"/>
      <c r="DH17" s="622"/>
      <c r="DI17" s="622"/>
      <c r="DJ17" s="622"/>
      <c r="DK17" s="622"/>
      <c r="DL17" s="622"/>
      <c r="DM17" s="622"/>
      <c r="DN17" s="622"/>
      <c r="DO17" s="622"/>
      <c r="DP17" s="623"/>
      <c r="DQ17" s="627">
        <v>3777330</v>
      </c>
      <c r="DR17" s="622"/>
      <c r="DS17" s="622"/>
      <c r="DT17" s="622"/>
      <c r="DU17" s="622"/>
      <c r="DV17" s="622"/>
      <c r="DW17" s="622"/>
      <c r="DX17" s="622"/>
      <c r="DY17" s="622"/>
      <c r="DZ17" s="622"/>
      <c r="EA17" s="622"/>
      <c r="EB17" s="622"/>
      <c r="EC17" s="662"/>
    </row>
    <row r="18" spans="2:133" ht="11.25" customHeight="1" x14ac:dyDescent="0.2">
      <c r="B18" s="618" t="s">
        <v>272</v>
      </c>
      <c r="C18" s="619"/>
      <c r="D18" s="619"/>
      <c r="E18" s="619"/>
      <c r="F18" s="619"/>
      <c r="G18" s="619"/>
      <c r="H18" s="619"/>
      <c r="I18" s="619"/>
      <c r="J18" s="619"/>
      <c r="K18" s="619"/>
      <c r="L18" s="619"/>
      <c r="M18" s="619"/>
      <c r="N18" s="619"/>
      <c r="O18" s="619"/>
      <c r="P18" s="619"/>
      <c r="Q18" s="620"/>
      <c r="R18" s="621">
        <v>38261</v>
      </c>
      <c r="S18" s="622"/>
      <c r="T18" s="622"/>
      <c r="U18" s="622"/>
      <c r="V18" s="622"/>
      <c r="W18" s="622"/>
      <c r="X18" s="622"/>
      <c r="Y18" s="623"/>
      <c r="Z18" s="663">
        <v>0.1</v>
      </c>
      <c r="AA18" s="663"/>
      <c r="AB18" s="663"/>
      <c r="AC18" s="663"/>
      <c r="AD18" s="664">
        <v>38261</v>
      </c>
      <c r="AE18" s="664"/>
      <c r="AF18" s="664"/>
      <c r="AG18" s="664"/>
      <c r="AH18" s="664"/>
      <c r="AI18" s="664"/>
      <c r="AJ18" s="664"/>
      <c r="AK18" s="664"/>
      <c r="AL18" s="624">
        <v>0.2</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63" t="s">
        <v>237</v>
      </c>
      <c r="BP18" s="663"/>
      <c r="BQ18" s="663"/>
      <c r="BR18" s="663"/>
      <c r="BS18" s="664" t="s">
        <v>237</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63" t="s">
        <v>237</v>
      </c>
      <c r="DA18" s="663"/>
      <c r="DB18" s="663"/>
      <c r="DC18" s="663"/>
      <c r="DD18" s="627" t="s">
        <v>237</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62"/>
    </row>
    <row r="19" spans="2:133" ht="11.25" customHeight="1" x14ac:dyDescent="0.2">
      <c r="B19" s="618" t="s">
        <v>275</v>
      </c>
      <c r="C19" s="619"/>
      <c r="D19" s="619"/>
      <c r="E19" s="619"/>
      <c r="F19" s="619"/>
      <c r="G19" s="619"/>
      <c r="H19" s="619"/>
      <c r="I19" s="619"/>
      <c r="J19" s="619"/>
      <c r="K19" s="619"/>
      <c r="L19" s="619"/>
      <c r="M19" s="619"/>
      <c r="N19" s="619"/>
      <c r="O19" s="619"/>
      <c r="P19" s="619"/>
      <c r="Q19" s="620"/>
      <c r="R19" s="621">
        <v>32367</v>
      </c>
      <c r="S19" s="622"/>
      <c r="T19" s="622"/>
      <c r="U19" s="622"/>
      <c r="V19" s="622"/>
      <c r="W19" s="622"/>
      <c r="X19" s="622"/>
      <c r="Y19" s="623"/>
      <c r="Z19" s="663">
        <v>0.1</v>
      </c>
      <c r="AA19" s="663"/>
      <c r="AB19" s="663"/>
      <c r="AC19" s="663"/>
      <c r="AD19" s="664">
        <v>32367</v>
      </c>
      <c r="AE19" s="664"/>
      <c r="AF19" s="664"/>
      <c r="AG19" s="664"/>
      <c r="AH19" s="664"/>
      <c r="AI19" s="664"/>
      <c r="AJ19" s="664"/>
      <c r="AK19" s="664"/>
      <c r="AL19" s="624">
        <v>0.2</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52917</v>
      </c>
      <c r="BH19" s="622"/>
      <c r="BI19" s="622"/>
      <c r="BJ19" s="622"/>
      <c r="BK19" s="622"/>
      <c r="BL19" s="622"/>
      <c r="BM19" s="622"/>
      <c r="BN19" s="623"/>
      <c r="BO19" s="663">
        <v>0.9</v>
      </c>
      <c r="BP19" s="663"/>
      <c r="BQ19" s="663"/>
      <c r="BR19" s="663"/>
      <c r="BS19" s="664" t="s">
        <v>237</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63" t="s">
        <v>278</v>
      </c>
      <c r="DA19" s="663"/>
      <c r="DB19" s="663"/>
      <c r="DC19" s="663"/>
      <c r="DD19" s="627" t="s">
        <v>231</v>
      </c>
      <c r="DE19" s="622"/>
      <c r="DF19" s="622"/>
      <c r="DG19" s="622"/>
      <c r="DH19" s="622"/>
      <c r="DI19" s="622"/>
      <c r="DJ19" s="622"/>
      <c r="DK19" s="622"/>
      <c r="DL19" s="622"/>
      <c r="DM19" s="622"/>
      <c r="DN19" s="622"/>
      <c r="DO19" s="622"/>
      <c r="DP19" s="623"/>
      <c r="DQ19" s="627" t="s">
        <v>278</v>
      </c>
      <c r="DR19" s="622"/>
      <c r="DS19" s="622"/>
      <c r="DT19" s="622"/>
      <c r="DU19" s="622"/>
      <c r="DV19" s="622"/>
      <c r="DW19" s="622"/>
      <c r="DX19" s="622"/>
      <c r="DY19" s="622"/>
      <c r="DZ19" s="622"/>
      <c r="EA19" s="622"/>
      <c r="EB19" s="622"/>
      <c r="EC19" s="662"/>
    </row>
    <row r="20" spans="2:133" ht="11.25" customHeight="1" x14ac:dyDescent="0.2">
      <c r="B20" s="688" t="s">
        <v>279</v>
      </c>
      <c r="C20" s="689"/>
      <c r="D20" s="689"/>
      <c r="E20" s="689"/>
      <c r="F20" s="689"/>
      <c r="G20" s="689"/>
      <c r="H20" s="689"/>
      <c r="I20" s="689"/>
      <c r="J20" s="689"/>
      <c r="K20" s="689"/>
      <c r="L20" s="689"/>
      <c r="M20" s="689"/>
      <c r="N20" s="689"/>
      <c r="O20" s="689"/>
      <c r="P20" s="689"/>
      <c r="Q20" s="690"/>
      <c r="R20" s="621">
        <v>5894</v>
      </c>
      <c r="S20" s="622"/>
      <c r="T20" s="622"/>
      <c r="U20" s="622"/>
      <c r="V20" s="622"/>
      <c r="W20" s="622"/>
      <c r="X20" s="622"/>
      <c r="Y20" s="623"/>
      <c r="Z20" s="663">
        <v>0</v>
      </c>
      <c r="AA20" s="663"/>
      <c r="AB20" s="663"/>
      <c r="AC20" s="663"/>
      <c r="AD20" s="664">
        <v>5894</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52917</v>
      </c>
      <c r="BH20" s="622"/>
      <c r="BI20" s="622"/>
      <c r="BJ20" s="622"/>
      <c r="BK20" s="622"/>
      <c r="BL20" s="622"/>
      <c r="BM20" s="622"/>
      <c r="BN20" s="623"/>
      <c r="BO20" s="663">
        <v>0.9</v>
      </c>
      <c r="BP20" s="663"/>
      <c r="BQ20" s="663"/>
      <c r="BR20" s="663"/>
      <c r="BS20" s="664" t="s">
        <v>231</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32906027</v>
      </c>
      <c r="CS20" s="622"/>
      <c r="CT20" s="622"/>
      <c r="CU20" s="622"/>
      <c r="CV20" s="622"/>
      <c r="CW20" s="622"/>
      <c r="CX20" s="622"/>
      <c r="CY20" s="623"/>
      <c r="CZ20" s="663">
        <v>100</v>
      </c>
      <c r="DA20" s="663"/>
      <c r="DB20" s="663"/>
      <c r="DC20" s="663"/>
      <c r="DD20" s="627">
        <v>6156283</v>
      </c>
      <c r="DE20" s="622"/>
      <c r="DF20" s="622"/>
      <c r="DG20" s="622"/>
      <c r="DH20" s="622"/>
      <c r="DI20" s="622"/>
      <c r="DJ20" s="622"/>
      <c r="DK20" s="622"/>
      <c r="DL20" s="622"/>
      <c r="DM20" s="622"/>
      <c r="DN20" s="622"/>
      <c r="DO20" s="622"/>
      <c r="DP20" s="623"/>
      <c r="DQ20" s="627">
        <v>18663577</v>
      </c>
      <c r="DR20" s="622"/>
      <c r="DS20" s="622"/>
      <c r="DT20" s="622"/>
      <c r="DU20" s="622"/>
      <c r="DV20" s="622"/>
      <c r="DW20" s="622"/>
      <c r="DX20" s="622"/>
      <c r="DY20" s="622"/>
      <c r="DZ20" s="622"/>
      <c r="EA20" s="622"/>
      <c r="EB20" s="622"/>
      <c r="EC20" s="662"/>
    </row>
    <row r="21" spans="2:133" ht="11.25" customHeight="1" x14ac:dyDescent="0.2">
      <c r="B21" s="618" t="s">
        <v>282</v>
      </c>
      <c r="C21" s="619"/>
      <c r="D21" s="619"/>
      <c r="E21" s="619"/>
      <c r="F21" s="619"/>
      <c r="G21" s="619"/>
      <c r="H21" s="619"/>
      <c r="I21" s="619"/>
      <c r="J21" s="619"/>
      <c r="K21" s="619"/>
      <c r="L21" s="619"/>
      <c r="M21" s="619"/>
      <c r="N21" s="619"/>
      <c r="O21" s="619"/>
      <c r="P21" s="619"/>
      <c r="Q21" s="620"/>
      <c r="R21" s="621">
        <v>9552697</v>
      </c>
      <c r="S21" s="622"/>
      <c r="T21" s="622"/>
      <c r="U21" s="622"/>
      <c r="V21" s="622"/>
      <c r="W21" s="622"/>
      <c r="X21" s="622"/>
      <c r="Y21" s="623"/>
      <c r="Z21" s="663">
        <v>28.1</v>
      </c>
      <c r="AA21" s="663"/>
      <c r="AB21" s="663"/>
      <c r="AC21" s="663"/>
      <c r="AD21" s="664">
        <v>8536102</v>
      </c>
      <c r="AE21" s="664"/>
      <c r="AF21" s="664"/>
      <c r="AG21" s="664"/>
      <c r="AH21" s="664"/>
      <c r="AI21" s="664"/>
      <c r="AJ21" s="664"/>
      <c r="AK21" s="664"/>
      <c r="AL21" s="624">
        <v>53.5</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v>52917</v>
      </c>
      <c r="BH21" s="622"/>
      <c r="BI21" s="622"/>
      <c r="BJ21" s="622"/>
      <c r="BK21" s="622"/>
      <c r="BL21" s="622"/>
      <c r="BM21" s="622"/>
      <c r="BN21" s="623"/>
      <c r="BO21" s="663">
        <v>0.9</v>
      </c>
      <c r="BP21" s="663"/>
      <c r="BQ21" s="663"/>
      <c r="BR21" s="663"/>
      <c r="BS21" s="664" t="s">
        <v>141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284</v>
      </c>
      <c r="C22" s="619"/>
      <c r="D22" s="619"/>
      <c r="E22" s="619"/>
      <c r="F22" s="619"/>
      <c r="G22" s="619"/>
      <c r="H22" s="619"/>
      <c r="I22" s="619"/>
      <c r="J22" s="619"/>
      <c r="K22" s="619"/>
      <c r="L22" s="619"/>
      <c r="M22" s="619"/>
      <c r="N22" s="619"/>
      <c r="O22" s="619"/>
      <c r="P22" s="619"/>
      <c r="Q22" s="620"/>
      <c r="R22" s="621">
        <v>8536102</v>
      </c>
      <c r="S22" s="622"/>
      <c r="T22" s="622"/>
      <c r="U22" s="622"/>
      <c r="V22" s="622"/>
      <c r="W22" s="622"/>
      <c r="X22" s="622"/>
      <c r="Y22" s="623"/>
      <c r="Z22" s="663">
        <v>25.1</v>
      </c>
      <c r="AA22" s="663"/>
      <c r="AB22" s="663"/>
      <c r="AC22" s="663"/>
      <c r="AD22" s="664">
        <v>8536102</v>
      </c>
      <c r="AE22" s="664"/>
      <c r="AF22" s="664"/>
      <c r="AG22" s="664"/>
      <c r="AH22" s="664"/>
      <c r="AI22" s="664"/>
      <c r="AJ22" s="664"/>
      <c r="AK22" s="664"/>
      <c r="AL22" s="624">
        <v>53.5</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63" t="s">
        <v>231</v>
      </c>
      <c r="BP22" s="663"/>
      <c r="BQ22" s="663"/>
      <c r="BR22" s="663"/>
      <c r="BS22" s="664" t="s">
        <v>237</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1016595</v>
      </c>
      <c r="S23" s="622"/>
      <c r="T23" s="622"/>
      <c r="U23" s="622"/>
      <c r="V23" s="622"/>
      <c r="W23" s="622"/>
      <c r="X23" s="622"/>
      <c r="Y23" s="623"/>
      <c r="Z23" s="663">
        <v>3</v>
      </c>
      <c r="AA23" s="663"/>
      <c r="AB23" s="663"/>
      <c r="AC23" s="663"/>
      <c r="AD23" s="664" t="s">
        <v>237</v>
      </c>
      <c r="AE23" s="664"/>
      <c r="AF23" s="664"/>
      <c r="AG23" s="664"/>
      <c r="AH23" s="664"/>
      <c r="AI23" s="664"/>
      <c r="AJ23" s="664"/>
      <c r="AK23" s="664"/>
      <c r="AL23" s="624" t="s">
        <v>237</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t="s">
        <v>237</v>
      </c>
      <c r="BH23" s="622"/>
      <c r="BI23" s="622"/>
      <c r="BJ23" s="622"/>
      <c r="BK23" s="622"/>
      <c r="BL23" s="622"/>
      <c r="BM23" s="622"/>
      <c r="BN23" s="623"/>
      <c r="BO23" s="663" t="s">
        <v>141</v>
      </c>
      <c r="BP23" s="663"/>
      <c r="BQ23" s="663"/>
      <c r="BR23" s="663"/>
      <c r="BS23" s="664" t="s">
        <v>237</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63" t="s">
        <v>237</v>
      </c>
      <c r="AA24" s="663"/>
      <c r="AB24" s="663"/>
      <c r="AC24" s="663"/>
      <c r="AD24" s="664" t="s">
        <v>231</v>
      </c>
      <c r="AE24" s="664"/>
      <c r="AF24" s="664"/>
      <c r="AG24" s="664"/>
      <c r="AH24" s="664"/>
      <c r="AI24" s="664"/>
      <c r="AJ24" s="664"/>
      <c r="AK24" s="664"/>
      <c r="AL24" s="624" t="s">
        <v>237</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63" t="s">
        <v>237</v>
      </c>
      <c r="BP24" s="663"/>
      <c r="BQ24" s="663"/>
      <c r="BR24" s="663"/>
      <c r="BS24" s="664" t="s">
        <v>141</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12572412</v>
      </c>
      <c r="CS24" s="674"/>
      <c r="CT24" s="674"/>
      <c r="CU24" s="674"/>
      <c r="CV24" s="674"/>
      <c r="CW24" s="674"/>
      <c r="CX24" s="674"/>
      <c r="CY24" s="702"/>
      <c r="CZ24" s="703">
        <v>38.200000000000003</v>
      </c>
      <c r="DA24" s="686"/>
      <c r="DB24" s="686"/>
      <c r="DC24" s="705"/>
      <c r="DD24" s="701">
        <v>9235487</v>
      </c>
      <c r="DE24" s="674"/>
      <c r="DF24" s="674"/>
      <c r="DG24" s="674"/>
      <c r="DH24" s="674"/>
      <c r="DI24" s="674"/>
      <c r="DJ24" s="674"/>
      <c r="DK24" s="702"/>
      <c r="DL24" s="701">
        <v>8173819</v>
      </c>
      <c r="DM24" s="674"/>
      <c r="DN24" s="674"/>
      <c r="DO24" s="674"/>
      <c r="DP24" s="674"/>
      <c r="DQ24" s="674"/>
      <c r="DR24" s="674"/>
      <c r="DS24" s="674"/>
      <c r="DT24" s="674"/>
      <c r="DU24" s="674"/>
      <c r="DV24" s="702"/>
      <c r="DW24" s="703">
        <v>50.6</v>
      </c>
      <c r="DX24" s="686"/>
      <c r="DY24" s="686"/>
      <c r="DZ24" s="686"/>
      <c r="EA24" s="686"/>
      <c r="EB24" s="686"/>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16889532</v>
      </c>
      <c r="S25" s="622"/>
      <c r="T25" s="622"/>
      <c r="U25" s="622"/>
      <c r="V25" s="622"/>
      <c r="W25" s="622"/>
      <c r="X25" s="622"/>
      <c r="Y25" s="623"/>
      <c r="Z25" s="663">
        <v>49.7</v>
      </c>
      <c r="AA25" s="663"/>
      <c r="AB25" s="663"/>
      <c r="AC25" s="663"/>
      <c r="AD25" s="664">
        <v>15872937</v>
      </c>
      <c r="AE25" s="664"/>
      <c r="AF25" s="664"/>
      <c r="AG25" s="664"/>
      <c r="AH25" s="664"/>
      <c r="AI25" s="664"/>
      <c r="AJ25" s="664"/>
      <c r="AK25" s="664"/>
      <c r="AL25" s="624">
        <v>99.5</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63" t="s">
        <v>231</v>
      </c>
      <c r="BP25" s="663"/>
      <c r="BQ25" s="663"/>
      <c r="BR25" s="663"/>
      <c r="BS25" s="664" t="s">
        <v>237</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4671854</v>
      </c>
      <c r="CS25" s="634"/>
      <c r="CT25" s="634"/>
      <c r="CU25" s="634"/>
      <c r="CV25" s="634"/>
      <c r="CW25" s="634"/>
      <c r="CX25" s="634"/>
      <c r="CY25" s="635"/>
      <c r="CZ25" s="624">
        <v>14.2</v>
      </c>
      <c r="DA25" s="636"/>
      <c r="DB25" s="636"/>
      <c r="DC25" s="637"/>
      <c r="DD25" s="627">
        <v>4168151</v>
      </c>
      <c r="DE25" s="634"/>
      <c r="DF25" s="634"/>
      <c r="DG25" s="634"/>
      <c r="DH25" s="634"/>
      <c r="DI25" s="634"/>
      <c r="DJ25" s="634"/>
      <c r="DK25" s="635"/>
      <c r="DL25" s="627">
        <v>4017270</v>
      </c>
      <c r="DM25" s="634"/>
      <c r="DN25" s="634"/>
      <c r="DO25" s="634"/>
      <c r="DP25" s="634"/>
      <c r="DQ25" s="634"/>
      <c r="DR25" s="634"/>
      <c r="DS25" s="634"/>
      <c r="DT25" s="634"/>
      <c r="DU25" s="634"/>
      <c r="DV25" s="635"/>
      <c r="DW25" s="624">
        <v>24.9</v>
      </c>
      <c r="DX25" s="636"/>
      <c r="DY25" s="636"/>
      <c r="DZ25" s="636"/>
      <c r="EA25" s="636"/>
      <c r="EB25" s="636"/>
      <c r="EC25" s="652"/>
    </row>
    <row r="26" spans="2:133" ht="11.25" customHeight="1" x14ac:dyDescent="0.2">
      <c r="B26" s="618" t="s">
        <v>300</v>
      </c>
      <c r="C26" s="619"/>
      <c r="D26" s="619"/>
      <c r="E26" s="619"/>
      <c r="F26" s="619"/>
      <c r="G26" s="619"/>
      <c r="H26" s="619"/>
      <c r="I26" s="619"/>
      <c r="J26" s="619"/>
      <c r="K26" s="619"/>
      <c r="L26" s="619"/>
      <c r="M26" s="619"/>
      <c r="N26" s="619"/>
      <c r="O26" s="619"/>
      <c r="P26" s="619"/>
      <c r="Q26" s="620"/>
      <c r="R26" s="621">
        <v>7153</v>
      </c>
      <c r="S26" s="622"/>
      <c r="T26" s="622"/>
      <c r="U26" s="622"/>
      <c r="V26" s="622"/>
      <c r="W26" s="622"/>
      <c r="X26" s="622"/>
      <c r="Y26" s="623"/>
      <c r="Z26" s="663">
        <v>0</v>
      </c>
      <c r="AA26" s="663"/>
      <c r="AB26" s="663"/>
      <c r="AC26" s="663"/>
      <c r="AD26" s="664">
        <v>7153</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231</v>
      </c>
      <c r="BH26" s="622"/>
      <c r="BI26" s="622"/>
      <c r="BJ26" s="622"/>
      <c r="BK26" s="622"/>
      <c r="BL26" s="622"/>
      <c r="BM26" s="622"/>
      <c r="BN26" s="623"/>
      <c r="BO26" s="663" t="s">
        <v>237</v>
      </c>
      <c r="BP26" s="663"/>
      <c r="BQ26" s="663"/>
      <c r="BR26" s="663"/>
      <c r="BS26" s="664" t="s">
        <v>237</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2443934</v>
      </c>
      <c r="CS26" s="622"/>
      <c r="CT26" s="622"/>
      <c r="CU26" s="622"/>
      <c r="CV26" s="622"/>
      <c r="CW26" s="622"/>
      <c r="CX26" s="622"/>
      <c r="CY26" s="623"/>
      <c r="CZ26" s="624">
        <v>7.4</v>
      </c>
      <c r="DA26" s="636"/>
      <c r="DB26" s="636"/>
      <c r="DC26" s="637"/>
      <c r="DD26" s="627">
        <v>2186169</v>
      </c>
      <c r="DE26" s="622"/>
      <c r="DF26" s="622"/>
      <c r="DG26" s="622"/>
      <c r="DH26" s="622"/>
      <c r="DI26" s="622"/>
      <c r="DJ26" s="622"/>
      <c r="DK26" s="623"/>
      <c r="DL26" s="627" t="s">
        <v>141</v>
      </c>
      <c r="DM26" s="622"/>
      <c r="DN26" s="622"/>
      <c r="DO26" s="622"/>
      <c r="DP26" s="622"/>
      <c r="DQ26" s="622"/>
      <c r="DR26" s="622"/>
      <c r="DS26" s="622"/>
      <c r="DT26" s="622"/>
      <c r="DU26" s="622"/>
      <c r="DV26" s="623"/>
      <c r="DW26" s="624" t="s">
        <v>237</v>
      </c>
      <c r="DX26" s="636"/>
      <c r="DY26" s="636"/>
      <c r="DZ26" s="636"/>
      <c r="EA26" s="636"/>
      <c r="EB26" s="636"/>
      <c r="EC26" s="652"/>
    </row>
    <row r="27" spans="2:133" ht="11.25" customHeight="1" x14ac:dyDescent="0.2">
      <c r="B27" s="618" t="s">
        <v>303</v>
      </c>
      <c r="C27" s="619"/>
      <c r="D27" s="619"/>
      <c r="E27" s="619"/>
      <c r="F27" s="619"/>
      <c r="G27" s="619"/>
      <c r="H27" s="619"/>
      <c r="I27" s="619"/>
      <c r="J27" s="619"/>
      <c r="K27" s="619"/>
      <c r="L27" s="619"/>
      <c r="M27" s="619"/>
      <c r="N27" s="619"/>
      <c r="O27" s="619"/>
      <c r="P27" s="619"/>
      <c r="Q27" s="620"/>
      <c r="R27" s="621">
        <v>242739</v>
      </c>
      <c r="S27" s="622"/>
      <c r="T27" s="622"/>
      <c r="U27" s="622"/>
      <c r="V27" s="622"/>
      <c r="W27" s="622"/>
      <c r="X27" s="622"/>
      <c r="Y27" s="623"/>
      <c r="Z27" s="663">
        <v>0.7</v>
      </c>
      <c r="AA27" s="663"/>
      <c r="AB27" s="663"/>
      <c r="AC27" s="663"/>
      <c r="AD27" s="664" t="s">
        <v>237</v>
      </c>
      <c r="AE27" s="664"/>
      <c r="AF27" s="664"/>
      <c r="AG27" s="664"/>
      <c r="AH27" s="664"/>
      <c r="AI27" s="664"/>
      <c r="AJ27" s="664"/>
      <c r="AK27" s="664"/>
      <c r="AL27" s="624" t="s">
        <v>237</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5797452</v>
      </c>
      <c r="BH27" s="622"/>
      <c r="BI27" s="622"/>
      <c r="BJ27" s="622"/>
      <c r="BK27" s="622"/>
      <c r="BL27" s="622"/>
      <c r="BM27" s="622"/>
      <c r="BN27" s="623"/>
      <c r="BO27" s="663">
        <v>100</v>
      </c>
      <c r="BP27" s="663"/>
      <c r="BQ27" s="663"/>
      <c r="BR27" s="663"/>
      <c r="BS27" s="664" t="s">
        <v>237</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4015808</v>
      </c>
      <c r="CS27" s="634"/>
      <c r="CT27" s="634"/>
      <c r="CU27" s="634"/>
      <c r="CV27" s="634"/>
      <c r="CW27" s="634"/>
      <c r="CX27" s="634"/>
      <c r="CY27" s="635"/>
      <c r="CZ27" s="624">
        <v>12.2</v>
      </c>
      <c r="DA27" s="636"/>
      <c r="DB27" s="636"/>
      <c r="DC27" s="637"/>
      <c r="DD27" s="627">
        <v>1290164</v>
      </c>
      <c r="DE27" s="634"/>
      <c r="DF27" s="634"/>
      <c r="DG27" s="634"/>
      <c r="DH27" s="634"/>
      <c r="DI27" s="634"/>
      <c r="DJ27" s="634"/>
      <c r="DK27" s="635"/>
      <c r="DL27" s="627">
        <v>982912</v>
      </c>
      <c r="DM27" s="634"/>
      <c r="DN27" s="634"/>
      <c r="DO27" s="634"/>
      <c r="DP27" s="634"/>
      <c r="DQ27" s="634"/>
      <c r="DR27" s="634"/>
      <c r="DS27" s="634"/>
      <c r="DT27" s="634"/>
      <c r="DU27" s="634"/>
      <c r="DV27" s="635"/>
      <c r="DW27" s="624">
        <v>6.1</v>
      </c>
      <c r="DX27" s="636"/>
      <c r="DY27" s="636"/>
      <c r="DZ27" s="636"/>
      <c r="EA27" s="636"/>
      <c r="EB27" s="636"/>
      <c r="EC27" s="652"/>
    </row>
    <row r="28" spans="2:133" ht="11.25" customHeight="1" x14ac:dyDescent="0.2">
      <c r="B28" s="618" t="s">
        <v>306</v>
      </c>
      <c r="C28" s="619"/>
      <c r="D28" s="619"/>
      <c r="E28" s="619"/>
      <c r="F28" s="619"/>
      <c r="G28" s="619"/>
      <c r="H28" s="619"/>
      <c r="I28" s="619"/>
      <c r="J28" s="619"/>
      <c r="K28" s="619"/>
      <c r="L28" s="619"/>
      <c r="M28" s="619"/>
      <c r="N28" s="619"/>
      <c r="O28" s="619"/>
      <c r="P28" s="619"/>
      <c r="Q28" s="620"/>
      <c r="R28" s="621">
        <v>321756</v>
      </c>
      <c r="S28" s="622"/>
      <c r="T28" s="622"/>
      <c r="U28" s="622"/>
      <c r="V28" s="622"/>
      <c r="W28" s="622"/>
      <c r="X28" s="622"/>
      <c r="Y28" s="623"/>
      <c r="Z28" s="663">
        <v>0.9</v>
      </c>
      <c r="AA28" s="663"/>
      <c r="AB28" s="663"/>
      <c r="AC28" s="663"/>
      <c r="AD28" s="664">
        <v>23313</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3884750</v>
      </c>
      <c r="CS28" s="622"/>
      <c r="CT28" s="622"/>
      <c r="CU28" s="622"/>
      <c r="CV28" s="622"/>
      <c r="CW28" s="622"/>
      <c r="CX28" s="622"/>
      <c r="CY28" s="623"/>
      <c r="CZ28" s="624">
        <v>11.8</v>
      </c>
      <c r="DA28" s="636"/>
      <c r="DB28" s="636"/>
      <c r="DC28" s="637"/>
      <c r="DD28" s="627">
        <v>3777172</v>
      </c>
      <c r="DE28" s="622"/>
      <c r="DF28" s="622"/>
      <c r="DG28" s="622"/>
      <c r="DH28" s="622"/>
      <c r="DI28" s="622"/>
      <c r="DJ28" s="622"/>
      <c r="DK28" s="623"/>
      <c r="DL28" s="627">
        <v>3173637</v>
      </c>
      <c r="DM28" s="622"/>
      <c r="DN28" s="622"/>
      <c r="DO28" s="622"/>
      <c r="DP28" s="622"/>
      <c r="DQ28" s="622"/>
      <c r="DR28" s="622"/>
      <c r="DS28" s="622"/>
      <c r="DT28" s="622"/>
      <c r="DU28" s="622"/>
      <c r="DV28" s="623"/>
      <c r="DW28" s="624">
        <v>19.7</v>
      </c>
      <c r="DX28" s="636"/>
      <c r="DY28" s="636"/>
      <c r="DZ28" s="636"/>
      <c r="EA28" s="636"/>
      <c r="EB28" s="636"/>
      <c r="EC28" s="652"/>
    </row>
    <row r="29" spans="2:133" ht="11.25" customHeight="1" x14ac:dyDescent="0.2">
      <c r="B29" s="618" t="s">
        <v>308</v>
      </c>
      <c r="C29" s="619"/>
      <c r="D29" s="619"/>
      <c r="E29" s="619"/>
      <c r="F29" s="619"/>
      <c r="G29" s="619"/>
      <c r="H29" s="619"/>
      <c r="I29" s="619"/>
      <c r="J29" s="619"/>
      <c r="K29" s="619"/>
      <c r="L29" s="619"/>
      <c r="M29" s="619"/>
      <c r="N29" s="619"/>
      <c r="O29" s="619"/>
      <c r="P29" s="619"/>
      <c r="Q29" s="620"/>
      <c r="R29" s="621">
        <v>123509</v>
      </c>
      <c r="S29" s="622"/>
      <c r="T29" s="622"/>
      <c r="U29" s="622"/>
      <c r="V29" s="622"/>
      <c r="W29" s="622"/>
      <c r="X29" s="622"/>
      <c r="Y29" s="623"/>
      <c r="Z29" s="663">
        <v>0.4</v>
      </c>
      <c r="AA29" s="663"/>
      <c r="AB29" s="663"/>
      <c r="AC29" s="663"/>
      <c r="AD29" s="664" t="s">
        <v>237</v>
      </c>
      <c r="AE29" s="664"/>
      <c r="AF29" s="664"/>
      <c r="AG29" s="664"/>
      <c r="AH29" s="664"/>
      <c r="AI29" s="664"/>
      <c r="AJ29" s="664"/>
      <c r="AK29" s="664"/>
      <c r="AL29" s="624" t="s">
        <v>231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3884733</v>
      </c>
      <c r="CS29" s="634"/>
      <c r="CT29" s="634"/>
      <c r="CU29" s="634"/>
      <c r="CV29" s="634"/>
      <c r="CW29" s="634"/>
      <c r="CX29" s="634"/>
      <c r="CY29" s="635"/>
      <c r="CZ29" s="624">
        <v>11.8</v>
      </c>
      <c r="DA29" s="636"/>
      <c r="DB29" s="636"/>
      <c r="DC29" s="637"/>
      <c r="DD29" s="627">
        <v>3777155</v>
      </c>
      <c r="DE29" s="634"/>
      <c r="DF29" s="634"/>
      <c r="DG29" s="634"/>
      <c r="DH29" s="634"/>
      <c r="DI29" s="634"/>
      <c r="DJ29" s="634"/>
      <c r="DK29" s="635"/>
      <c r="DL29" s="627">
        <v>3173620</v>
      </c>
      <c r="DM29" s="634"/>
      <c r="DN29" s="634"/>
      <c r="DO29" s="634"/>
      <c r="DP29" s="634"/>
      <c r="DQ29" s="634"/>
      <c r="DR29" s="634"/>
      <c r="DS29" s="634"/>
      <c r="DT29" s="634"/>
      <c r="DU29" s="634"/>
      <c r="DV29" s="635"/>
      <c r="DW29" s="624">
        <v>19.7</v>
      </c>
      <c r="DX29" s="636"/>
      <c r="DY29" s="636"/>
      <c r="DZ29" s="636"/>
      <c r="EA29" s="636"/>
      <c r="EB29" s="636"/>
      <c r="EC29" s="652"/>
    </row>
    <row r="30" spans="2:133" ht="11.25" customHeight="1" x14ac:dyDescent="0.2">
      <c r="B30" s="618" t="s">
        <v>311</v>
      </c>
      <c r="C30" s="619"/>
      <c r="D30" s="619"/>
      <c r="E30" s="619"/>
      <c r="F30" s="619"/>
      <c r="G30" s="619"/>
      <c r="H30" s="619"/>
      <c r="I30" s="619"/>
      <c r="J30" s="619"/>
      <c r="K30" s="619"/>
      <c r="L30" s="619"/>
      <c r="M30" s="619"/>
      <c r="N30" s="619"/>
      <c r="O30" s="619"/>
      <c r="P30" s="619"/>
      <c r="Q30" s="620"/>
      <c r="R30" s="621">
        <v>3626109</v>
      </c>
      <c r="S30" s="622"/>
      <c r="T30" s="622"/>
      <c r="U30" s="622"/>
      <c r="V30" s="622"/>
      <c r="W30" s="622"/>
      <c r="X30" s="622"/>
      <c r="Y30" s="623"/>
      <c r="Z30" s="663">
        <v>10.7</v>
      </c>
      <c r="AA30" s="663"/>
      <c r="AB30" s="663"/>
      <c r="AC30" s="663"/>
      <c r="AD30" s="664" t="s">
        <v>141</v>
      </c>
      <c r="AE30" s="664"/>
      <c r="AF30" s="664"/>
      <c r="AG30" s="664"/>
      <c r="AH30" s="664"/>
      <c r="AI30" s="664"/>
      <c r="AJ30" s="664"/>
      <c r="AK30" s="664"/>
      <c r="AL30" s="624" t="s">
        <v>231</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3713692</v>
      </c>
      <c r="CS30" s="622"/>
      <c r="CT30" s="622"/>
      <c r="CU30" s="622"/>
      <c r="CV30" s="622"/>
      <c r="CW30" s="622"/>
      <c r="CX30" s="622"/>
      <c r="CY30" s="623"/>
      <c r="CZ30" s="624">
        <v>11.3</v>
      </c>
      <c r="DA30" s="636"/>
      <c r="DB30" s="636"/>
      <c r="DC30" s="637"/>
      <c r="DD30" s="627">
        <v>3614167</v>
      </c>
      <c r="DE30" s="622"/>
      <c r="DF30" s="622"/>
      <c r="DG30" s="622"/>
      <c r="DH30" s="622"/>
      <c r="DI30" s="622"/>
      <c r="DJ30" s="622"/>
      <c r="DK30" s="623"/>
      <c r="DL30" s="627">
        <v>3010632</v>
      </c>
      <c r="DM30" s="622"/>
      <c r="DN30" s="622"/>
      <c r="DO30" s="622"/>
      <c r="DP30" s="622"/>
      <c r="DQ30" s="622"/>
      <c r="DR30" s="622"/>
      <c r="DS30" s="622"/>
      <c r="DT30" s="622"/>
      <c r="DU30" s="622"/>
      <c r="DV30" s="623"/>
      <c r="DW30" s="624">
        <v>18.600000000000001</v>
      </c>
      <c r="DX30" s="636"/>
      <c r="DY30" s="636"/>
      <c r="DZ30" s="636"/>
      <c r="EA30" s="636"/>
      <c r="EB30" s="636"/>
      <c r="EC30" s="652"/>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231</v>
      </c>
      <c r="S31" s="622"/>
      <c r="T31" s="622"/>
      <c r="U31" s="622"/>
      <c r="V31" s="622"/>
      <c r="W31" s="622"/>
      <c r="X31" s="622"/>
      <c r="Y31" s="623"/>
      <c r="Z31" s="663" t="s">
        <v>141</v>
      </c>
      <c r="AA31" s="663"/>
      <c r="AB31" s="663"/>
      <c r="AC31" s="663"/>
      <c r="AD31" s="664" t="s">
        <v>141</v>
      </c>
      <c r="AE31" s="664"/>
      <c r="AF31" s="664"/>
      <c r="AG31" s="664"/>
      <c r="AH31" s="664"/>
      <c r="AI31" s="664"/>
      <c r="AJ31" s="664"/>
      <c r="AK31" s="664"/>
      <c r="AL31" s="624" t="s">
        <v>237</v>
      </c>
      <c r="AM31" s="625"/>
      <c r="AN31" s="625"/>
      <c r="AO31" s="665"/>
      <c r="AP31" s="691" t="s">
        <v>316</v>
      </c>
      <c r="AQ31" s="692"/>
      <c r="AR31" s="692"/>
      <c r="AS31" s="692"/>
      <c r="AT31" s="693" t="s">
        <v>317</v>
      </c>
      <c r="AU31" s="218"/>
      <c r="AV31" s="218"/>
      <c r="AW31" s="218"/>
      <c r="AX31" s="676" t="s">
        <v>191</v>
      </c>
      <c r="AY31" s="677"/>
      <c r="AZ31" s="677"/>
      <c r="BA31" s="677"/>
      <c r="BB31" s="677"/>
      <c r="BC31" s="677"/>
      <c r="BD31" s="677"/>
      <c r="BE31" s="677"/>
      <c r="BF31" s="678"/>
      <c r="BG31" s="684">
        <v>99</v>
      </c>
      <c r="BH31" s="685"/>
      <c r="BI31" s="685"/>
      <c r="BJ31" s="685"/>
      <c r="BK31" s="685"/>
      <c r="BL31" s="685"/>
      <c r="BM31" s="686">
        <v>94.2</v>
      </c>
      <c r="BN31" s="685"/>
      <c r="BO31" s="685"/>
      <c r="BP31" s="685"/>
      <c r="BQ31" s="687"/>
      <c r="BR31" s="684">
        <v>98.9</v>
      </c>
      <c r="BS31" s="685"/>
      <c r="BT31" s="685"/>
      <c r="BU31" s="685"/>
      <c r="BV31" s="685"/>
      <c r="BW31" s="685"/>
      <c r="BX31" s="686">
        <v>93.2</v>
      </c>
      <c r="BY31" s="685"/>
      <c r="BZ31" s="685"/>
      <c r="CA31" s="685"/>
      <c r="CB31" s="687"/>
      <c r="CD31" s="642"/>
      <c r="CE31" s="643"/>
      <c r="CF31" s="618" t="s">
        <v>318</v>
      </c>
      <c r="CG31" s="619"/>
      <c r="CH31" s="619"/>
      <c r="CI31" s="619"/>
      <c r="CJ31" s="619"/>
      <c r="CK31" s="619"/>
      <c r="CL31" s="619"/>
      <c r="CM31" s="619"/>
      <c r="CN31" s="619"/>
      <c r="CO31" s="619"/>
      <c r="CP31" s="619"/>
      <c r="CQ31" s="620"/>
      <c r="CR31" s="621">
        <v>171041</v>
      </c>
      <c r="CS31" s="634"/>
      <c r="CT31" s="634"/>
      <c r="CU31" s="634"/>
      <c r="CV31" s="634"/>
      <c r="CW31" s="634"/>
      <c r="CX31" s="634"/>
      <c r="CY31" s="635"/>
      <c r="CZ31" s="624">
        <v>0.5</v>
      </c>
      <c r="DA31" s="636"/>
      <c r="DB31" s="636"/>
      <c r="DC31" s="637"/>
      <c r="DD31" s="627">
        <v>162988</v>
      </c>
      <c r="DE31" s="634"/>
      <c r="DF31" s="634"/>
      <c r="DG31" s="634"/>
      <c r="DH31" s="634"/>
      <c r="DI31" s="634"/>
      <c r="DJ31" s="634"/>
      <c r="DK31" s="635"/>
      <c r="DL31" s="627">
        <v>162988</v>
      </c>
      <c r="DM31" s="634"/>
      <c r="DN31" s="634"/>
      <c r="DO31" s="634"/>
      <c r="DP31" s="634"/>
      <c r="DQ31" s="634"/>
      <c r="DR31" s="634"/>
      <c r="DS31" s="634"/>
      <c r="DT31" s="634"/>
      <c r="DU31" s="634"/>
      <c r="DV31" s="635"/>
      <c r="DW31" s="624">
        <v>1</v>
      </c>
      <c r="DX31" s="636"/>
      <c r="DY31" s="636"/>
      <c r="DZ31" s="636"/>
      <c r="EA31" s="636"/>
      <c r="EB31" s="636"/>
      <c r="EC31" s="652"/>
    </row>
    <row r="32" spans="2:133" ht="11.25" customHeight="1" x14ac:dyDescent="0.2">
      <c r="B32" s="618" t="s">
        <v>319</v>
      </c>
      <c r="C32" s="619"/>
      <c r="D32" s="619"/>
      <c r="E32" s="619"/>
      <c r="F32" s="619"/>
      <c r="G32" s="619"/>
      <c r="H32" s="619"/>
      <c r="I32" s="619"/>
      <c r="J32" s="619"/>
      <c r="K32" s="619"/>
      <c r="L32" s="619"/>
      <c r="M32" s="619"/>
      <c r="N32" s="619"/>
      <c r="O32" s="619"/>
      <c r="P32" s="619"/>
      <c r="Q32" s="620"/>
      <c r="R32" s="621">
        <v>2263854</v>
      </c>
      <c r="S32" s="622"/>
      <c r="T32" s="622"/>
      <c r="U32" s="622"/>
      <c r="V32" s="622"/>
      <c r="W32" s="622"/>
      <c r="X32" s="622"/>
      <c r="Y32" s="623"/>
      <c r="Z32" s="663">
        <v>6.7</v>
      </c>
      <c r="AA32" s="663"/>
      <c r="AB32" s="663"/>
      <c r="AC32" s="663"/>
      <c r="AD32" s="664" t="s">
        <v>237</v>
      </c>
      <c r="AE32" s="664"/>
      <c r="AF32" s="664"/>
      <c r="AG32" s="664"/>
      <c r="AH32" s="664"/>
      <c r="AI32" s="664"/>
      <c r="AJ32" s="664"/>
      <c r="AK32" s="664"/>
      <c r="AL32" s="624" t="s">
        <v>237</v>
      </c>
      <c r="AM32" s="625"/>
      <c r="AN32" s="625"/>
      <c r="AO32" s="665"/>
      <c r="AP32" s="666"/>
      <c r="AQ32" s="667"/>
      <c r="AR32" s="667"/>
      <c r="AS32" s="667"/>
      <c r="AT32" s="694"/>
      <c r="AU32" s="214" t="s">
        <v>320</v>
      </c>
      <c r="AX32" s="618" t="s">
        <v>321</v>
      </c>
      <c r="AY32" s="619"/>
      <c r="AZ32" s="619"/>
      <c r="BA32" s="619"/>
      <c r="BB32" s="619"/>
      <c r="BC32" s="619"/>
      <c r="BD32" s="619"/>
      <c r="BE32" s="619"/>
      <c r="BF32" s="620"/>
      <c r="BG32" s="683">
        <v>99.1</v>
      </c>
      <c r="BH32" s="634"/>
      <c r="BI32" s="634"/>
      <c r="BJ32" s="634"/>
      <c r="BK32" s="634"/>
      <c r="BL32" s="634"/>
      <c r="BM32" s="625">
        <v>95.5</v>
      </c>
      <c r="BN32" s="634"/>
      <c r="BO32" s="634"/>
      <c r="BP32" s="634"/>
      <c r="BQ32" s="661"/>
      <c r="BR32" s="683">
        <v>99.1</v>
      </c>
      <c r="BS32" s="634"/>
      <c r="BT32" s="634"/>
      <c r="BU32" s="634"/>
      <c r="BV32" s="634"/>
      <c r="BW32" s="634"/>
      <c r="BX32" s="625">
        <v>94.9</v>
      </c>
      <c r="BY32" s="634"/>
      <c r="BZ32" s="634"/>
      <c r="CA32" s="634"/>
      <c r="CB32" s="661"/>
      <c r="CD32" s="644"/>
      <c r="CE32" s="645"/>
      <c r="CF32" s="618" t="s">
        <v>322</v>
      </c>
      <c r="CG32" s="619"/>
      <c r="CH32" s="619"/>
      <c r="CI32" s="619"/>
      <c r="CJ32" s="619"/>
      <c r="CK32" s="619"/>
      <c r="CL32" s="619"/>
      <c r="CM32" s="619"/>
      <c r="CN32" s="619"/>
      <c r="CO32" s="619"/>
      <c r="CP32" s="619"/>
      <c r="CQ32" s="620"/>
      <c r="CR32" s="621">
        <v>17</v>
      </c>
      <c r="CS32" s="622"/>
      <c r="CT32" s="622"/>
      <c r="CU32" s="622"/>
      <c r="CV32" s="622"/>
      <c r="CW32" s="622"/>
      <c r="CX32" s="622"/>
      <c r="CY32" s="623"/>
      <c r="CZ32" s="624">
        <v>0</v>
      </c>
      <c r="DA32" s="636"/>
      <c r="DB32" s="636"/>
      <c r="DC32" s="637"/>
      <c r="DD32" s="627">
        <v>17</v>
      </c>
      <c r="DE32" s="622"/>
      <c r="DF32" s="622"/>
      <c r="DG32" s="622"/>
      <c r="DH32" s="622"/>
      <c r="DI32" s="622"/>
      <c r="DJ32" s="622"/>
      <c r="DK32" s="623"/>
      <c r="DL32" s="627">
        <v>17</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323</v>
      </c>
      <c r="C33" s="619"/>
      <c r="D33" s="619"/>
      <c r="E33" s="619"/>
      <c r="F33" s="619"/>
      <c r="G33" s="619"/>
      <c r="H33" s="619"/>
      <c r="I33" s="619"/>
      <c r="J33" s="619"/>
      <c r="K33" s="619"/>
      <c r="L33" s="619"/>
      <c r="M33" s="619"/>
      <c r="N33" s="619"/>
      <c r="O33" s="619"/>
      <c r="P33" s="619"/>
      <c r="Q33" s="620"/>
      <c r="R33" s="621">
        <v>155189</v>
      </c>
      <c r="S33" s="622"/>
      <c r="T33" s="622"/>
      <c r="U33" s="622"/>
      <c r="V33" s="622"/>
      <c r="W33" s="622"/>
      <c r="X33" s="622"/>
      <c r="Y33" s="623"/>
      <c r="Z33" s="663">
        <v>0.5</v>
      </c>
      <c r="AA33" s="663"/>
      <c r="AB33" s="663"/>
      <c r="AC33" s="663"/>
      <c r="AD33" s="664" t="s">
        <v>141</v>
      </c>
      <c r="AE33" s="664"/>
      <c r="AF33" s="664"/>
      <c r="AG33" s="664"/>
      <c r="AH33" s="664"/>
      <c r="AI33" s="664"/>
      <c r="AJ33" s="664"/>
      <c r="AK33" s="664"/>
      <c r="AL33" s="624" t="s">
        <v>237</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98.7</v>
      </c>
      <c r="BH33" s="606"/>
      <c r="BI33" s="606"/>
      <c r="BJ33" s="606"/>
      <c r="BK33" s="606"/>
      <c r="BL33" s="606"/>
      <c r="BM33" s="656">
        <v>92.5</v>
      </c>
      <c r="BN33" s="606"/>
      <c r="BO33" s="606"/>
      <c r="BP33" s="606"/>
      <c r="BQ33" s="650"/>
      <c r="BR33" s="682">
        <v>98.7</v>
      </c>
      <c r="BS33" s="606"/>
      <c r="BT33" s="606"/>
      <c r="BU33" s="606"/>
      <c r="BV33" s="606"/>
      <c r="BW33" s="606"/>
      <c r="BX33" s="656">
        <v>91.1</v>
      </c>
      <c r="BY33" s="606"/>
      <c r="BZ33" s="606"/>
      <c r="CA33" s="606"/>
      <c r="CB33" s="650"/>
      <c r="CD33" s="618" t="s">
        <v>325</v>
      </c>
      <c r="CE33" s="619"/>
      <c r="CF33" s="619"/>
      <c r="CG33" s="619"/>
      <c r="CH33" s="619"/>
      <c r="CI33" s="619"/>
      <c r="CJ33" s="619"/>
      <c r="CK33" s="619"/>
      <c r="CL33" s="619"/>
      <c r="CM33" s="619"/>
      <c r="CN33" s="619"/>
      <c r="CO33" s="619"/>
      <c r="CP33" s="619"/>
      <c r="CQ33" s="620"/>
      <c r="CR33" s="621">
        <v>14124580</v>
      </c>
      <c r="CS33" s="634"/>
      <c r="CT33" s="634"/>
      <c r="CU33" s="634"/>
      <c r="CV33" s="634"/>
      <c r="CW33" s="634"/>
      <c r="CX33" s="634"/>
      <c r="CY33" s="635"/>
      <c r="CZ33" s="624">
        <v>42.9</v>
      </c>
      <c r="DA33" s="636"/>
      <c r="DB33" s="636"/>
      <c r="DC33" s="637"/>
      <c r="DD33" s="627">
        <v>9041186</v>
      </c>
      <c r="DE33" s="634"/>
      <c r="DF33" s="634"/>
      <c r="DG33" s="634"/>
      <c r="DH33" s="634"/>
      <c r="DI33" s="634"/>
      <c r="DJ33" s="634"/>
      <c r="DK33" s="635"/>
      <c r="DL33" s="627">
        <v>6677205</v>
      </c>
      <c r="DM33" s="634"/>
      <c r="DN33" s="634"/>
      <c r="DO33" s="634"/>
      <c r="DP33" s="634"/>
      <c r="DQ33" s="634"/>
      <c r="DR33" s="634"/>
      <c r="DS33" s="634"/>
      <c r="DT33" s="634"/>
      <c r="DU33" s="634"/>
      <c r="DV33" s="635"/>
      <c r="DW33" s="624">
        <v>41.4</v>
      </c>
      <c r="DX33" s="636"/>
      <c r="DY33" s="636"/>
      <c r="DZ33" s="636"/>
      <c r="EA33" s="636"/>
      <c r="EB33" s="636"/>
      <c r="EC33" s="652"/>
    </row>
    <row r="34" spans="2:133" ht="11.25" customHeight="1" x14ac:dyDescent="0.2">
      <c r="B34" s="618" t="s">
        <v>326</v>
      </c>
      <c r="C34" s="619"/>
      <c r="D34" s="619"/>
      <c r="E34" s="619"/>
      <c r="F34" s="619"/>
      <c r="G34" s="619"/>
      <c r="H34" s="619"/>
      <c r="I34" s="619"/>
      <c r="J34" s="619"/>
      <c r="K34" s="619"/>
      <c r="L34" s="619"/>
      <c r="M34" s="619"/>
      <c r="N34" s="619"/>
      <c r="O34" s="619"/>
      <c r="P34" s="619"/>
      <c r="Q34" s="620"/>
      <c r="R34" s="621">
        <v>1867630</v>
      </c>
      <c r="S34" s="622"/>
      <c r="T34" s="622"/>
      <c r="U34" s="622"/>
      <c r="V34" s="622"/>
      <c r="W34" s="622"/>
      <c r="X34" s="622"/>
      <c r="Y34" s="623"/>
      <c r="Z34" s="663">
        <v>5.5</v>
      </c>
      <c r="AA34" s="663"/>
      <c r="AB34" s="663"/>
      <c r="AC34" s="663"/>
      <c r="AD34" s="664" t="s">
        <v>237</v>
      </c>
      <c r="AE34" s="664"/>
      <c r="AF34" s="664"/>
      <c r="AG34" s="664"/>
      <c r="AH34" s="664"/>
      <c r="AI34" s="664"/>
      <c r="AJ34" s="664"/>
      <c r="AK34" s="664"/>
      <c r="AL34" s="624" t="s">
        <v>141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4861773</v>
      </c>
      <c r="CS34" s="622"/>
      <c r="CT34" s="622"/>
      <c r="CU34" s="622"/>
      <c r="CV34" s="622"/>
      <c r="CW34" s="622"/>
      <c r="CX34" s="622"/>
      <c r="CY34" s="623"/>
      <c r="CZ34" s="624">
        <v>14.8</v>
      </c>
      <c r="DA34" s="636"/>
      <c r="DB34" s="636"/>
      <c r="DC34" s="637"/>
      <c r="DD34" s="627">
        <v>3087100</v>
      </c>
      <c r="DE34" s="622"/>
      <c r="DF34" s="622"/>
      <c r="DG34" s="622"/>
      <c r="DH34" s="622"/>
      <c r="DI34" s="622"/>
      <c r="DJ34" s="622"/>
      <c r="DK34" s="623"/>
      <c r="DL34" s="627">
        <v>2098845</v>
      </c>
      <c r="DM34" s="622"/>
      <c r="DN34" s="622"/>
      <c r="DO34" s="622"/>
      <c r="DP34" s="622"/>
      <c r="DQ34" s="622"/>
      <c r="DR34" s="622"/>
      <c r="DS34" s="622"/>
      <c r="DT34" s="622"/>
      <c r="DU34" s="622"/>
      <c r="DV34" s="623"/>
      <c r="DW34" s="624">
        <v>13</v>
      </c>
      <c r="DX34" s="636"/>
      <c r="DY34" s="636"/>
      <c r="DZ34" s="636"/>
      <c r="EA34" s="636"/>
      <c r="EB34" s="636"/>
      <c r="EC34" s="652"/>
    </row>
    <row r="35" spans="2:133" ht="11.25" customHeight="1" x14ac:dyDescent="0.2">
      <c r="B35" s="618" t="s">
        <v>328</v>
      </c>
      <c r="C35" s="619"/>
      <c r="D35" s="619"/>
      <c r="E35" s="619"/>
      <c r="F35" s="619"/>
      <c r="G35" s="619"/>
      <c r="H35" s="619"/>
      <c r="I35" s="619"/>
      <c r="J35" s="619"/>
      <c r="K35" s="619"/>
      <c r="L35" s="619"/>
      <c r="M35" s="619"/>
      <c r="N35" s="619"/>
      <c r="O35" s="619"/>
      <c r="P35" s="619"/>
      <c r="Q35" s="620"/>
      <c r="R35" s="621">
        <v>1609983</v>
      </c>
      <c r="S35" s="622"/>
      <c r="T35" s="622"/>
      <c r="U35" s="622"/>
      <c r="V35" s="622"/>
      <c r="W35" s="622"/>
      <c r="X35" s="622"/>
      <c r="Y35" s="623"/>
      <c r="Z35" s="663">
        <v>4.7</v>
      </c>
      <c r="AA35" s="663"/>
      <c r="AB35" s="663"/>
      <c r="AC35" s="663"/>
      <c r="AD35" s="664" t="s">
        <v>231</v>
      </c>
      <c r="AE35" s="664"/>
      <c r="AF35" s="664"/>
      <c r="AG35" s="664"/>
      <c r="AH35" s="664"/>
      <c r="AI35" s="664"/>
      <c r="AJ35" s="664"/>
      <c r="AK35" s="664"/>
      <c r="AL35" s="624" t="s">
        <v>237</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164929</v>
      </c>
      <c r="CS35" s="634"/>
      <c r="CT35" s="634"/>
      <c r="CU35" s="634"/>
      <c r="CV35" s="634"/>
      <c r="CW35" s="634"/>
      <c r="CX35" s="634"/>
      <c r="CY35" s="635"/>
      <c r="CZ35" s="624">
        <v>0.5</v>
      </c>
      <c r="DA35" s="636"/>
      <c r="DB35" s="636"/>
      <c r="DC35" s="637"/>
      <c r="DD35" s="627">
        <v>108856</v>
      </c>
      <c r="DE35" s="634"/>
      <c r="DF35" s="634"/>
      <c r="DG35" s="634"/>
      <c r="DH35" s="634"/>
      <c r="DI35" s="634"/>
      <c r="DJ35" s="634"/>
      <c r="DK35" s="635"/>
      <c r="DL35" s="627">
        <v>108779</v>
      </c>
      <c r="DM35" s="634"/>
      <c r="DN35" s="634"/>
      <c r="DO35" s="634"/>
      <c r="DP35" s="634"/>
      <c r="DQ35" s="634"/>
      <c r="DR35" s="634"/>
      <c r="DS35" s="634"/>
      <c r="DT35" s="634"/>
      <c r="DU35" s="634"/>
      <c r="DV35" s="635"/>
      <c r="DW35" s="624">
        <v>0.7</v>
      </c>
      <c r="DX35" s="636"/>
      <c r="DY35" s="636"/>
      <c r="DZ35" s="636"/>
      <c r="EA35" s="636"/>
      <c r="EB35" s="636"/>
      <c r="EC35" s="652"/>
    </row>
    <row r="36" spans="2:133" ht="11.25" customHeight="1" x14ac:dyDescent="0.2">
      <c r="B36" s="618" t="s">
        <v>332</v>
      </c>
      <c r="C36" s="619"/>
      <c r="D36" s="619"/>
      <c r="E36" s="619"/>
      <c r="F36" s="619"/>
      <c r="G36" s="619"/>
      <c r="H36" s="619"/>
      <c r="I36" s="619"/>
      <c r="J36" s="619"/>
      <c r="K36" s="619"/>
      <c r="L36" s="619"/>
      <c r="M36" s="619"/>
      <c r="N36" s="619"/>
      <c r="O36" s="619"/>
      <c r="P36" s="619"/>
      <c r="Q36" s="620"/>
      <c r="R36" s="621">
        <v>1263655</v>
      </c>
      <c r="S36" s="622"/>
      <c r="T36" s="622"/>
      <c r="U36" s="622"/>
      <c r="V36" s="622"/>
      <c r="W36" s="622"/>
      <c r="X36" s="622"/>
      <c r="Y36" s="623"/>
      <c r="Z36" s="663">
        <v>3.7</v>
      </c>
      <c r="AA36" s="663"/>
      <c r="AB36" s="663"/>
      <c r="AC36" s="663"/>
      <c r="AD36" s="664" t="s">
        <v>141</v>
      </c>
      <c r="AE36" s="664"/>
      <c r="AF36" s="664"/>
      <c r="AG36" s="664"/>
      <c r="AH36" s="664"/>
      <c r="AI36" s="664"/>
      <c r="AJ36" s="664"/>
      <c r="AK36" s="664"/>
      <c r="AL36" s="624" t="s">
        <v>231</v>
      </c>
      <c r="AM36" s="625"/>
      <c r="AN36" s="625"/>
      <c r="AO36" s="665"/>
      <c r="AP36" s="222"/>
      <c r="AQ36" s="670" t="s">
        <v>333</v>
      </c>
      <c r="AR36" s="671"/>
      <c r="AS36" s="671"/>
      <c r="AT36" s="671"/>
      <c r="AU36" s="671"/>
      <c r="AV36" s="671"/>
      <c r="AW36" s="671"/>
      <c r="AX36" s="671"/>
      <c r="AY36" s="672"/>
      <c r="AZ36" s="673">
        <v>3871934</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65050</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4425190</v>
      </c>
      <c r="CS36" s="622"/>
      <c r="CT36" s="622"/>
      <c r="CU36" s="622"/>
      <c r="CV36" s="622"/>
      <c r="CW36" s="622"/>
      <c r="CX36" s="622"/>
      <c r="CY36" s="623"/>
      <c r="CZ36" s="624">
        <v>13.4</v>
      </c>
      <c r="DA36" s="636"/>
      <c r="DB36" s="636"/>
      <c r="DC36" s="637"/>
      <c r="DD36" s="627">
        <v>3585560</v>
      </c>
      <c r="DE36" s="622"/>
      <c r="DF36" s="622"/>
      <c r="DG36" s="622"/>
      <c r="DH36" s="622"/>
      <c r="DI36" s="622"/>
      <c r="DJ36" s="622"/>
      <c r="DK36" s="623"/>
      <c r="DL36" s="627">
        <v>2836937</v>
      </c>
      <c r="DM36" s="622"/>
      <c r="DN36" s="622"/>
      <c r="DO36" s="622"/>
      <c r="DP36" s="622"/>
      <c r="DQ36" s="622"/>
      <c r="DR36" s="622"/>
      <c r="DS36" s="622"/>
      <c r="DT36" s="622"/>
      <c r="DU36" s="622"/>
      <c r="DV36" s="623"/>
      <c r="DW36" s="624">
        <v>17.600000000000001</v>
      </c>
      <c r="DX36" s="636"/>
      <c r="DY36" s="636"/>
      <c r="DZ36" s="636"/>
      <c r="EA36" s="636"/>
      <c r="EB36" s="636"/>
      <c r="EC36" s="652"/>
    </row>
    <row r="37" spans="2:133" ht="11.25" customHeight="1" x14ac:dyDescent="0.2">
      <c r="B37" s="618" t="s">
        <v>336</v>
      </c>
      <c r="C37" s="619"/>
      <c r="D37" s="619"/>
      <c r="E37" s="619"/>
      <c r="F37" s="619"/>
      <c r="G37" s="619"/>
      <c r="H37" s="619"/>
      <c r="I37" s="619"/>
      <c r="J37" s="619"/>
      <c r="K37" s="619"/>
      <c r="L37" s="619"/>
      <c r="M37" s="619"/>
      <c r="N37" s="619"/>
      <c r="O37" s="619"/>
      <c r="P37" s="619"/>
      <c r="Q37" s="620"/>
      <c r="R37" s="621">
        <v>556737</v>
      </c>
      <c r="S37" s="622"/>
      <c r="T37" s="622"/>
      <c r="U37" s="622"/>
      <c r="V37" s="622"/>
      <c r="W37" s="622"/>
      <c r="X37" s="622"/>
      <c r="Y37" s="623"/>
      <c r="Z37" s="663">
        <v>1.6</v>
      </c>
      <c r="AA37" s="663"/>
      <c r="AB37" s="663"/>
      <c r="AC37" s="663"/>
      <c r="AD37" s="664">
        <v>43414</v>
      </c>
      <c r="AE37" s="664"/>
      <c r="AF37" s="664"/>
      <c r="AG37" s="664"/>
      <c r="AH37" s="664"/>
      <c r="AI37" s="664"/>
      <c r="AJ37" s="664"/>
      <c r="AK37" s="664"/>
      <c r="AL37" s="624">
        <v>0.3</v>
      </c>
      <c r="AM37" s="625"/>
      <c r="AN37" s="625"/>
      <c r="AO37" s="665"/>
      <c r="AQ37" s="658" t="s">
        <v>337</v>
      </c>
      <c r="AR37" s="659"/>
      <c r="AS37" s="659"/>
      <c r="AT37" s="659"/>
      <c r="AU37" s="659"/>
      <c r="AV37" s="659"/>
      <c r="AW37" s="659"/>
      <c r="AX37" s="659"/>
      <c r="AY37" s="660"/>
      <c r="AZ37" s="621">
        <v>1400000</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37531</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940785</v>
      </c>
      <c r="CS37" s="634"/>
      <c r="CT37" s="634"/>
      <c r="CU37" s="634"/>
      <c r="CV37" s="634"/>
      <c r="CW37" s="634"/>
      <c r="CX37" s="634"/>
      <c r="CY37" s="635"/>
      <c r="CZ37" s="624">
        <v>2.9</v>
      </c>
      <c r="DA37" s="636"/>
      <c r="DB37" s="636"/>
      <c r="DC37" s="637"/>
      <c r="DD37" s="627">
        <v>940753</v>
      </c>
      <c r="DE37" s="634"/>
      <c r="DF37" s="634"/>
      <c r="DG37" s="634"/>
      <c r="DH37" s="634"/>
      <c r="DI37" s="634"/>
      <c r="DJ37" s="634"/>
      <c r="DK37" s="635"/>
      <c r="DL37" s="627">
        <v>936263</v>
      </c>
      <c r="DM37" s="634"/>
      <c r="DN37" s="634"/>
      <c r="DO37" s="634"/>
      <c r="DP37" s="634"/>
      <c r="DQ37" s="634"/>
      <c r="DR37" s="634"/>
      <c r="DS37" s="634"/>
      <c r="DT37" s="634"/>
      <c r="DU37" s="634"/>
      <c r="DV37" s="635"/>
      <c r="DW37" s="624">
        <v>5.8</v>
      </c>
      <c r="DX37" s="636"/>
      <c r="DY37" s="636"/>
      <c r="DZ37" s="636"/>
      <c r="EA37" s="636"/>
      <c r="EB37" s="636"/>
      <c r="EC37" s="652"/>
    </row>
    <row r="38" spans="2:133" ht="11.25" customHeight="1" x14ac:dyDescent="0.2">
      <c r="B38" s="618" t="s">
        <v>340</v>
      </c>
      <c r="C38" s="619"/>
      <c r="D38" s="619"/>
      <c r="E38" s="619"/>
      <c r="F38" s="619"/>
      <c r="G38" s="619"/>
      <c r="H38" s="619"/>
      <c r="I38" s="619"/>
      <c r="J38" s="619"/>
      <c r="K38" s="619"/>
      <c r="L38" s="619"/>
      <c r="M38" s="619"/>
      <c r="N38" s="619"/>
      <c r="O38" s="619"/>
      <c r="P38" s="619"/>
      <c r="Q38" s="620"/>
      <c r="R38" s="621">
        <v>5048800</v>
      </c>
      <c r="S38" s="622"/>
      <c r="T38" s="622"/>
      <c r="U38" s="622"/>
      <c r="V38" s="622"/>
      <c r="W38" s="622"/>
      <c r="X38" s="622"/>
      <c r="Y38" s="623"/>
      <c r="Z38" s="663">
        <v>14.9</v>
      </c>
      <c r="AA38" s="663"/>
      <c r="AB38" s="663"/>
      <c r="AC38" s="663"/>
      <c r="AD38" s="664" t="s">
        <v>278</v>
      </c>
      <c r="AE38" s="664"/>
      <c r="AF38" s="664"/>
      <c r="AG38" s="664"/>
      <c r="AH38" s="664"/>
      <c r="AI38" s="664"/>
      <c r="AJ38" s="664"/>
      <c r="AK38" s="664"/>
      <c r="AL38" s="624" t="s">
        <v>237</v>
      </c>
      <c r="AM38" s="625"/>
      <c r="AN38" s="625"/>
      <c r="AO38" s="665"/>
      <c r="AQ38" s="658" t="s">
        <v>341</v>
      </c>
      <c r="AR38" s="659"/>
      <c r="AS38" s="659"/>
      <c r="AT38" s="659"/>
      <c r="AU38" s="659"/>
      <c r="AV38" s="659"/>
      <c r="AW38" s="659"/>
      <c r="AX38" s="659"/>
      <c r="AY38" s="660"/>
      <c r="AZ38" s="621">
        <v>268202</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6954</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2203732</v>
      </c>
      <c r="CS38" s="622"/>
      <c r="CT38" s="622"/>
      <c r="CU38" s="622"/>
      <c r="CV38" s="622"/>
      <c r="CW38" s="622"/>
      <c r="CX38" s="622"/>
      <c r="CY38" s="623"/>
      <c r="CZ38" s="624">
        <v>6.7</v>
      </c>
      <c r="DA38" s="636"/>
      <c r="DB38" s="636"/>
      <c r="DC38" s="637"/>
      <c r="DD38" s="627">
        <v>1710581</v>
      </c>
      <c r="DE38" s="622"/>
      <c r="DF38" s="622"/>
      <c r="DG38" s="622"/>
      <c r="DH38" s="622"/>
      <c r="DI38" s="622"/>
      <c r="DJ38" s="622"/>
      <c r="DK38" s="623"/>
      <c r="DL38" s="627">
        <v>1632644</v>
      </c>
      <c r="DM38" s="622"/>
      <c r="DN38" s="622"/>
      <c r="DO38" s="622"/>
      <c r="DP38" s="622"/>
      <c r="DQ38" s="622"/>
      <c r="DR38" s="622"/>
      <c r="DS38" s="622"/>
      <c r="DT38" s="622"/>
      <c r="DU38" s="622"/>
      <c r="DV38" s="623"/>
      <c r="DW38" s="624">
        <v>10.1</v>
      </c>
      <c r="DX38" s="636"/>
      <c r="DY38" s="636"/>
      <c r="DZ38" s="636"/>
      <c r="EA38" s="636"/>
      <c r="EB38" s="636"/>
      <c r="EC38" s="652"/>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63" t="s">
        <v>231</v>
      </c>
      <c r="AA39" s="663"/>
      <c r="AB39" s="663"/>
      <c r="AC39" s="663"/>
      <c r="AD39" s="664" t="s">
        <v>237</v>
      </c>
      <c r="AE39" s="664"/>
      <c r="AF39" s="664"/>
      <c r="AG39" s="664"/>
      <c r="AH39" s="664"/>
      <c r="AI39" s="664"/>
      <c r="AJ39" s="664"/>
      <c r="AK39" s="664"/>
      <c r="AL39" s="624" t="s">
        <v>141</v>
      </c>
      <c r="AM39" s="625"/>
      <c r="AN39" s="625"/>
      <c r="AO39" s="665"/>
      <c r="AQ39" s="658" t="s">
        <v>345</v>
      </c>
      <c r="AR39" s="659"/>
      <c r="AS39" s="659"/>
      <c r="AT39" s="659"/>
      <c r="AU39" s="659"/>
      <c r="AV39" s="659"/>
      <c r="AW39" s="659"/>
      <c r="AX39" s="659"/>
      <c r="AY39" s="660"/>
      <c r="AZ39" s="621">
        <v>17618</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11464</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2449496</v>
      </c>
      <c r="CS39" s="634"/>
      <c r="CT39" s="634"/>
      <c r="CU39" s="634"/>
      <c r="CV39" s="634"/>
      <c r="CW39" s="634"/>
      <c r="CX39" s="634"/>
      <c r="CY39" s="635"/>
      <c r="CZ39" s="624">
        <v>7.4</v>
      </c>
      <c r="DA39" s="636"/>
      <c r="DB39" s="636"/>
      <c r="DC39" s="637"/>
      <c r="DD39" s="627">
        <v>529629</v>
      </c>
      <c r="DE39" s="634"/>
      <c r="DF39" s="634"/>
      <c r="DG39" s="634"/>
      <c r="DH39" s="634"/>
      <c r="DI39" s="634"/>
      <c r="DJ39" s="634"/>
      <c r="DK39" s="635"/>
      <c r="DL39" s="627" t="s">
        <v>141</v>
      </c>
      <c r="DM39" s="634"/>
      <c r="DN39" s="634"/>
      <c r="DO39" s="634"/>
      <c r="DP39" s="634"/>
      <c r="DQ39" s="634"/>
      <c r="DR39" s="634"/>
      <c r="DS39" s="634"/>
      <c r="DT39" s="634"/>
      <c r="DU39" s="634"/>
      <c r="DV39" s="635"/>
      <c r="DW39" s="624" t="s">
        <v>141</v>
      </c>
      <c r="DX39" s="636"/>
      <c r="DY39" s="636"/>
      <c r="DZ39" s="636"/>
      <c r="EA39" s="636"/>
      <c r="EB39" s="636"/>
      <c r="EC39" s="652"/>
    </row>
    <row r="40" spans="2:133" ht="11.25" customHeight="1" x14ac:dyDescent="0.2">
      <c r="B40" s="618" t="s">
        <v>348</v>
      </c>
      <c r="C40" s="619"/>
      <c r="D40" s="619"/>
      <c r="E40" s="619"/>
      <c r="F40" s="619"/>
      <c r="G40" s="619"/>
      <c r="H40" s="619"/>
      <c r="I40" s="619"/>
      <c r="J40" s="619"/>
      <c r="K40" s="619"/>
      <c r="L40" s="619"/>
      <c r="M40" s="619"/>
      <c r="N40" s="619"/>
      <c r="O40" s="619"/>
      <c r="P40" s="619"/>
      <c r="Q40" s="620"/>
      <c r="R40" s="621">
        <v>199800</v>
      </c>
      <c r="S40" s="622"/>
      <c r="T40" s="622"/>
      <c r="U40" s="622"/>
      <c r="V40" s="622"/>
      <c r="W40" s="622"/>
      <c r="X40" s="622"/>
      <c r="Y40" s="623"/>
      <c r="Z40" s="663">
        <v>0.6</v>
      </c>
      <c r="AA40" s="663"/>
      <c r="AB40" s="663"/>
      <c r="AC40" s="663"/>
      <c r="AD40" s="664" t="s">
        <v>141</v>
      </c>
      <c r="AE40" s="664"/>
      <c r="AF40" s="664"/>
      <c r="AG40" s="664"/>
      <c r="AH40" s="664"/>
      <c r="AI40" s="664"/>
      <c r="AJ40" s="664"/>
      <c r="AK40" s="664"/>
      <c r="AL40" s="624" t="s">
        <v>237</v>
      </c>
      <c r="AM40" s="625"/>
      <c r="AN40" s="625"/>
      <c r="AO40" s="665"/>
      <c r="AQ40" s="658" t="s">
        <v>349</v>
      </c>
      <c r="AR40" s="659"/>
      <c r="AS40" s="659"/>
      <c r="AT40" s="659"/>
      <c r="AU40" s="659"/>
      <c r="AV40" s="659"/>
      <c r="AW40" s="659"/>
      <c r="AX40" s="659"/>
      <c r="AY40" s="660"/>
      <c r="AZ40" s="621">
        <v>12455</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118</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19460</v>
      </c>
      <c r="CS40" s="622"/>
      <c r="CT40" s="622"/>
      <c r="CU40" s="622"/>
      <c r="CV40" s="622"/>
      <c r="CW40" s="622"/>
      <c r="CX40" s="622"/>
      <c r="CY40" s="623"/>
      <c r="CZ40" s="624">
        <v>0.1</v>
      </c>
      <c r="DA40" s="636"/>
      <c r="DB40" s="636"/>
      <c r="DC40" s="637"/>
      <c r="DD40" s="627">
        <v>19460</v>
      </c>
      <c r="DE40" s="622"/>
      <c r="DF40" s="622"/>
      <c r="DG40" s="622"/>
      <c r="DH40" s="622"/>
      <c r="DI40" s="622"/>
      <c r="DJ40" s="622"/>
      <c r="DK40" s="623"/>
      <c r="DL40" s="627" t="s">
        <v>231</v>
      </c>
      <c r="DM40" s="622"/>
      <c r="DN40" s="622"/>
      <c r="DO40" s="622"/>
      <c r="DP40" s="622"/>
      <c r="DQ40" s="622"/>
      <c r="DR40" s="622"/>
      <c r="DS40" s="622"/>
      <c r="DT40" s="622"/>
      <c r="DU40" s="622"/>
      <c r="DV40" s="623"/>
      <c r="DW40" s="624" t="s">
        <v>231</v>
      </c>
      <c r="DX40" s="636"/>
      <c r="DY40" s="636"/>
      <c r="DZ40" s="636"/>
      <c r="EA40" s="636"/>
      <c r="EB40" s="636"/>
      <c r="EC40" s="652"/>
    </row>
    <row r="41" spans="2:133" ht="11.25" customHeight="1" x14ac:dyDescent="0.2">
      <c r="B41" s="602" t="s">
        <v>353</v>
      </c>
      <c r="C41" s="603"/>
      <c r="D41" s="603"/>
      <c r="E41" s="603"/>
      <c r="F41" s="603"/>
      <c r="G41" s="603"/>
      <c r="H41" s="603"/>
      <c r="I41" s="603"/>
      <c r="J41" s="603"/>
      <c r="K41" s="603"/>
      <c r="L41" s="603"/>
      <c r="M41" s="603"/>
      <c r="N41" s="603"/>
      <c r="O41" s="603"/>
      <c r="P41" s="603"/>
      <c r="Q41" s="604"/>
      <c r="R41" s="605">
        <v>33976646</v>
      </c>
      <c r="S41" s="649"/>
      <c r="T41" s="649"/>
      <c r="U41" s="649"/>
      <c r="V41" s="649"/>
      <c r="W41" s="649"/>
      <c r="X41" s="649"/>
      <c r="Y41" s="653"/>
      <c r="Z41" s="654">
        <v>100</v>
      </c>
      <c r="AA41" s="654"/>
      <c r="AB41" s="654"/>
      <c r="AC41" s="654"/>
      <c r="AD41" s="655">
        <v>15946817</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447991</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141</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357</v>
      </c>
      <c r="AR42" s="647"/>
      <c r="AS42" s="647"/>
      <c r="AT42" s="647"/>
      <c r="AU42" s="647"/>
      <c r="AV42" s="647"/>
      <c r="AW42" s="647"/>
      <c r="AX42" s="647"/>
      <c r="AY42" s="648"/>
      <c r="AZ42" s="605">
        <v>1725668</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360</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6209035</v>
      </c>
      <c r="CS42" s="634"/>
      <c r="CT42" s="634"/>
      <c r="CU42" s="634"/>
      <c r="CV42" s="634"/>
      <c r="CW42" s="634"/>
      <c r="CX42" s="634"/>
      <c r="CY42" s="635"/>
      <c r="CZ42" s="624">
        <v>18.899999999999999</v>
      </c>
      <c r="DA42" s="636"/>
      <c r="DB42" s="636"/>
      <c r="DC42" s="637"/>
      <c r="DD42" s="627">
        <v>386904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217050</v>
      </c>
      <c r="CS43" s="634"/>
      <c r="CT43" s="634"/>
      <c r="CU43" s="634"/>
      <c r="CV43" s="634"/>
      <c r="CW43" s="634"/>
      <c r="CX43" s="634"/>
      <c r="CY43" s="635"/>
      <c r="CZ43" s="624">
        <v>0.7</v>
      </c>
      <c r="DA43" s="636"/>
      <c r="DB43" s="636"/>
      <c r="DC43" s="637"/>
      <c r="DD43" s="627">
        <v>95803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6156283</v>
      </c>
      <c r="CS44" s="622"/>
      <c r="CT44" s="622"/>
      <c r="CU44" s="622"/>
      <c r="CV44" s="622"/>
      <c r="CW44" s="622"/>
      <c r="CX44" s="622"/>
      <c r="CY44" s="623"/>
      <c r="CZ44" s="624">
        <v>18.7</v>
      </c>
      <c r="DA44" s="625"/>
      <c r="DB44" s="625"/>
      <c r="DC44" s="626"/>
      <c r="DD44" s="627">
        <v>386904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1244600</v>
      </c>
      <c r="CS45" s="634"/>
      <c r="CT45" s="634"/>
      <c r="CU45" s="634"/>
      <c r="CV45" s="634"/>
      <c r="CW45" s="634"/>
      <c r="CX45" s="634"/>
      <c r="CY45" s="635"/>
      <c r="CZ45" s="624">
        <v>3.8</v>
      </c>
      <c r="DA45" s="636"/>
      <c r="DB45" s="636"/>
      <c r="DC45" s="637"/>
      <c r="DD45" s="627">
        <v>14077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4646983</v>
      </c>
      <c r="CS46" s="622"/>
      <c r="CT46" s="622"/>
      <c r="CU46" s="622"/>
      <c r="CV46" s="622"/>
      <c r="CW46" s="622"/>
      <c r="CX46" s="622"/>
      <c r="CY46" s="623"/>
      <c r="CZ46" s="624">
        <v>14.1</v>
      </c>
      <c r="DA46" s="625"/>
      <c r="DB46" s="625"/>
      <c r="DC46" s="626"/>
      <c r="DD46" s="627">
        <v>356257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52752</v>
      </c>
      <c r="CS47" s="634"/>
      <c r="CT47" s="634"/>
      <c r="CU47" s="634"/>
      <c r="CV47" s="634"/>
      <c r="CW47" s="634"/>
      <c r="CX47" s="634"/>
      <c r="CY47" s="635"/>
      <c r="CZ47" s="624">
        <v>0.2</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32906027</v>
      </c>
      <c r="CS49" s="606"/>
      <c r="CT49" s="606"/>
      <c r="CU49" s="606"/>
      <c r="CV49" s="606"/>
      <c r="CW49" s="606"/>
      <c r="CX49" s="606"/>
      <c r="CY49" s="607"/>
      <c r="CZ49" s="608">
        <v>100</v>
      </c>
      <c r="DA49" s="609"/>
      <c r="DB49" s="609"/>
      <c r="DC49" s="610"/>
      <c r="DD49" s="611">
        <v>18663577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5q10h1Zj+C8tuww+8sNz0FkBKjSkzqTtUNje8053LsToqIJeX+Vi5QcA3ytukjA7m8XSljRPiyksKHPTUspsA==" saltValue="TqmLXD4P0GYNa66GyontB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5" sqref="A25:BI2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392</v>
      </c>
      <c r="C7" s="1045"/>
      <c r="D7" s="1045"/>
      <c r="E7" s="1045"/>
      <c r="F7" s="1045"/>
      <c r="G7" s="1045"/>
      <c r="H7" s="1045"/>
      <c r="I7" s="1045"/>
      <c r="J7" s="1045"/>
      <c r="K7" s="1045"/>
      <c r="L7" s="1045"/>
      <c r="M7" s="1045"/>
      <c r="N7" s="1045"/>
      <c r="O7" s="1045"/>
      <c r="P7" s="1046"/>
      <c r="Q7" s="1090">
        <v>33922</v>
      </c>
      <c r="R7" s="1091"/>
      <c r="S7" s="1091"/>
      <c r="T7" s="1091"/>
      <c r="U7" s="1091"/>
      <c r="V7" s="1091">
        <v>32854</v>
      </c>
      <c r="W7" s="1091"/>
      <c r="X7" s="1091"/>
      <c r="Y7" s="1091"/>
      <c r="Z7" s="1091"/>
      <c r="AA7" s="1091">
        <v>1068</v>
      </c>
      <c r="AB7" s="1091"/>
      <c r="AC7" s="1091"/>
      <c r="AD7" s="1091"/>
      <c r="AE7" s="1092"/>
      <c r="AF7" s="1093">
        <v>991</v>
      </c>
      <c r="AG7" s="1094"/>
      <c r="AH7" s="1094"/>
      <c r="AI7" s="1094"/>
      <c r="AJ7" s="1095"/>
      <c r="AK7" s="1096">
        <v>1578</v>
      </c>
      <c r="AL7" s="1097"/>
      <c r="AM7" s="1097"/>
      <c r="AN7" s="1097"/>
      <c r="AO7" s="1097"/>
      <c r="AP7" s="1097">
        <v>32538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597</v>
      </c>
      <c r="BT7" s="1088"/>
      <c r="BU7" s="1088"/>
      <c r="BV7" s="1088"/>
      <c r="BW7" s="1088"/>
      <c r="BX7" s="1088"/>
      <c r="BY7" s="1088"/>
      <c r="BZ7" s="1088"/>
      <c r="CA7" s="1088"/>
      <c r="CB7" s="1088"/>
      <c r="CC7" s="1088"/>
      <c r="CD7" s="1088"/>
      <c r="CE7" s="1088"/>
      <c r="CF7" s="1088"/>
      <c r="CG7" s="1100"/>
      <c r="CH7" s="1084">
        <v>-1</v>
      </c>
      <c r="CI7" s="1085"/>
      <c r="CJ7" s="1085"/>
      <c r="CK7" s="1085"/>
      <c r="CL7" s="1086"/>
      <c r="CM7" s="1084">
        <v>107</v>
      </c>
      <c r="CN7" s="1085"/>
      <c r="CO7" s="1085"/>
      <c r="CP7" s="1085"/>
      <c r="CQ7" s="1086"/>
      <c r="CR7" s="1084">
        <v>8</v>
      </c>
      <c r="CS7" s="1085"/>
      <c r="CT7" s="1085"/>
      <c r="CU7" s="1085"/>
      <c r="CV7" s="1086"/>
      <c r="CW7" s="1084">
        <v>52</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55</v>
      </c>
      <c r="R8" s="1039"/>
      <c r="S8" s="1039"/>
      <c r="T8" s="1039"/>
      <c r="U8" s="1039"/>
      <c r="V8" s="1039">
        <v>52</v>
      </c>
      <c r="W8" s="1039"/>
      <c r="X8" s="1039"/>
      <c r="Y8" s="1039"/>
      <c r="Z8" s="1039"/>
      <c r="AA8" s="1039">
        <v>3</v>
      </c>
      <c r="AB8" s="1039"/>
      <c r="AC8" s="1039"/>
      <c r="AD8" s="1039"/>
      <c r="AE8" s="1040"/>
      <c r="AF8" s="1035">
        <v>3</v>
      </c>
      <c r="AG8" s="1036"/>
      <c r="AH8" s="1036"/>
      <c r="AI8" s="1036"/>
      <c r="AJ8" s="1037"/>
      <c r="AK8" s="1080">
        <v>31</v>
      </c>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598</v>
      </c>
      <c r="BT8" s="1001"/>
      <c r="BU8" s="1001"/>
      <c r="BV8" s="1001"/>
      <c r="BW8" s="1001"/>
      <c r="BX8" s="1001"/>
      <c r="BY8" s="1001"/>
      <c r="BZ8" s="1001"/>
      <c r="CA8" s="1001"/>
      <c r="CB8" s="1001"/>
      <c r="CC8" s="1001"/>
      <c r="CD8" s="1001"/>
      <c r="CE8" s="1001"/>
      <c r="CF8" s="1001"/>
      <c r="CG8" s="1016"/>
      <c r="CH8" s="997">
        <v>1</v>
      </c>
      <c r="CI8" s="998"/>
      <c r="CJ8" s="998"/>
      <c r="CK8" s="998"/>
      <c r="CL8" s="999"/>
      <c r="CM8" s="997">
        <v>182</v>
      </c>
      <c r="CN8" s="998"/>
      <c r="CO8" s="998"/>
      <c r="CP8" s="998"/>
      <c r="CQ8" s="999"/>
      <c r="CR8" s="997">
        <v>9</v>
      </c>
      <c r="CS8" s="998"/>
      <c r="CT8" s="998"/>
      <c r="CU8" s="998"/>
      <c r="CV8" s="999"/>
      <c r="CW8" s="997" t="s">
        <v>519</v>
      </c>
      <c r="CX8" s="998"/>
      <c r="CY8" s="998"/>
      <c r="CZ8" s="998"/>
      <c r="DA8" s="999"/>
      <c r="DB8" s="997" t="s">
        <v>519</v>
      </c>
      <c r="DC8" s="998"/>
      <c r="DD8" s="998"/>
      <c r="DE8" s="998"/>
      <c r="DF8" s="999"/>
      <c r="DG8" s="997" t="s">
        <v>519</v>
      </c>
      <c r="DH8" s="998"/>
      <c r="DI8" s="998"/>
      <c r="DJ8" s="998"/>
      <c r="DK8" s="999"/>
      <c r="DL8" s="997" t="s">
        <v>519</v>
      </c>
      <c r="DM8" s="998"/>
      <c r="DN8" s="998"/>
      <c r="DO8" s="998"/>
      <c r="DP8" s="999"/>
      <c r="DQ8" s="997" t="s">
        <v>519</v>
      </c>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599</v>
      </c>
      <c r="BT9" s="1001"/>
      <c r="BU9" s="1001"/>
      <c r="BV9" s="1001"/>
      <c r="BW9" s="1001"/>
      <c r="BX9" s="1001"/>
      <c r="BY9" s="1001"/>
      <c r="BZ9" s="1001"/>
      <c r="CA9" s="1001"/>
      <c r="CB9" s="1001"/>
      <c r="CC9" s="1001"/>
      <c r="CD9" s="1001"/>
      <c r="CE9" s="1001"/>
      <c r="CF9" s="1001"/>
      <c r="CG9" s="1016"/>
      <c r="CH9" s="997">
        <v>44</v>
      </c>
      <c r="CI9" s="998"/>
      <c r="CJ9" s="998"/>
      <c r="CK9" s="998"/>
      <c r="CL9" s="999"/>
      <c r="CM9" s="997">
        <v>131</v>
      </c>
      <c r="CN9" s="998"/>
      <c r="CO9" s="998"/>
      <c r="CP9" s="998"/>
      <c r="CQ9" s="999"/>
      <c r="CR9" s="997">
        <v>5</v>
      </c>
      <c r="CS9" s="998"/>
      <c r="CT9" s="998"/>
      <c r="CU9" s="998"/>
      <c r="CV9" s="999"/>
      <c r="CW9" s="997">
        <v>1</v>
      </c>
      <c r="CX9" s="998"/>
      <c r="CY9" s="998"/>
      <c r="CZ9" s="998"/>
      <c r="DA9" s="999"/>
      <c r="DB9" s="997" t="s">
        <v>519</v>
      </c>
      <c r="DC9" s="998"/>
      <c r="DD9" s="998"/>
      <c r="DE9" s="998"/>
      <c r="DF9" s="999"/>
      <c r="DG9" s="997" t="s">
        <v>519</v>
      </c>
      <c r="DH9" s="998"/>
      <c r="DI9" s="998"/>
      <c r="DJ9" s="998"/>
      <c r="DK9" s="999"/>
      <c r="DL9" s="997" t="s">
        <v>519</v>
      </c>
      <c r="DM9" s="998"/>
      <c r="DN9" s="998"/>
      <c r="DO9" s="998"/>
      <c r="DP9" s="999"/>
      <c r="DQ9" s="997" t="s">
        <v>519</v>
      </c>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600</v>
      </c>
      <c r="BT10" s="1001"/>
      <c r="BU10" s="1001"/>
      <c r="BV10" s="1001"/>
      <c r="BW10" s="1001"/>
      <c r="BX10" s="1001"/>
      <c r="BY10" s="1001"/>
      <c r="BZ10" s="1001"/>
      <c r="CA10" s="1001"/>
      <c r="CB10" s="1001"/>
      <c r="CC10" s="1001"/>
      <c r="CD10" s="1001"/>
      <c r="CE10" s="1001"/>
      <c r="CF10" s="1001"/>
      <c r="CG10" s="1016"/>
      <c r="CH10" s="997">
        <v>-7</v>
      </c>
      <c r="CI10" s="998"/>
      <c r="CJ10" s="998"/>
      <c r="CK10" s="998"/>
      <c r="CL10" s="999"/>
      <c r="CM10" s="997">
        <v>-154</v>
      </c>
      <c r="CN10" s="998"/>
      <c r="CO10" s="998"/>
      <c r="CP10" s="998"/>
      <c r="CQ10" s="999"/>
      <c r="CR10" s="997">
        <v>100</v>
      </c>
      <c r="CS10" s="998"/>
      <c r="CT10" s="998"/>
      <c r="CU10" s="998"/>
      <c r="CV10" s="999"/>
      <c r="CW10" s="997" t="s">
        <v>519</v>
      </c>
      <c r="CX10" s="998"/>
      <c r="CY10" s="998"/>
      <c r="CZ10" s="998"/>
      <c r="DA10" s="999"/>
      <c r="DB10" s="997" t="s">
        <v>519</v>
      </c>
      <c r="DC10" s="998"/>
      <c r="DD10" s="998"/>
      <c r="DE10" s="998"/>
      <c r="DF10" s="999"/>
      <c r="DG10" s="997" t="s">
        <v>519</v>
      </c>
      <c r="DH10" s="998"/>
      <c r="DI10" s="998"/>
      <c r="DJ10" s="998"/>
      <c r="DK10" s="999"/>
      <c r="DL10" s="997" t="s">
        <v>519</v>
      </c>
      <c r="DM10" s="998"/>
      <c r="DN10" s="998"/>
      <c r="DO10" s="998"/>
      <c r="DP10" s="999"/>
      <c r="DQ10" s="997" t="s">
        <v>519</v>
      </c>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994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231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375</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407</v>
      </c>
      <c r="C28" s="1045"/>
      <c r="D28" s="1045"/>
      <c r="E28" s="1045"/>
      <c r="F28" s="1045"/>
      <c r="G28" s="1045"/>
      <c r="H28" s="1045"/>
      <c r="I28" s="1045"/>
      <c r="J28" s="1045"/>
      <c r="K28" s="1045"/>
      <c r="L28" s="1045"/>
      <c r="M28" s="1045"/>
      <c r="N28" s="1045"/>
      <c r="O28" s="1045"/>
      <c r="P28" s="1046"/>
      <c r="Q28" s="1047">
        <v>6249</v>
      </c>
      <c r="R28" s="1048"/>
      <c r="S28" s="1048"/>
      <c r="T28" s="1048"/>
      <c r="U28" s="1048"/>
      <c r="V28" s="1048">
        <v>6184</v>
      </c>
      <c r="W28" s="1048"/>
      <c r="X28" s="1048"/>
      <c r="Y28" s="1048"/>
      <c r="Z28" s="1048"/>
      <c r="AA28" s="1048">
        <v>65</v>
      </c>
      <c r="AB28" s="1048"/>
      <c r="AC28" s="1048"/>
      <c r="AD28" s="1048"/>
      <c r="AE28" s="1049"/>
      <c r="AF28" s="1050">
        <v>65</v>
      </c>
      <c r="AG28" s="1048"/>
      <c r="AH28" s="1048"/>
      <c r="AI28" s="1048"/>
      <c r="AJ28" s="1051"/>
      <c r="AK28" s="1052">
        <v>404</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138</v>
      </c>
      <c r="R29" s="1039"/>
      <c r="S29" s="1039"/>
      <c r="T29" s="1039"/>
      <c r="U29" s="1039"/>
      <c r="V29" s="1039">
        <v>138</v>
      </c>
      <c r="W29" s="1039"/>
      <c r="X29" s="1039"/>
      <c r="Y29" s="1039"/>
      <c r="Z29" s="1039"/>
      <c r="AA29" s="1039">
        <v>0</v>
      </c>
      <c r="AB29" s="1039"/>
      <c r="AC29" s="1039"/>
      <c r="AD29" s="1039"/>
      <c r="AE29" s="1040"/>
      <c r="AF29" s="1035" t="s">
        <v>519</v>
      </c>
      <c r="AG29" s="1036"/>
      <c r="AH29" s="1036"/>
      <c r="AI29" s="1036"/>
      <c r="AJ29" s="1037"/>
      <c r="AK29" s="980">
        <v>57</v>
      </c>
      <c r="AL29" s="971"/>
      <c r="AM29" s="971"/>
      <c r="AN29" s="971"/>
      <c r="AO29" s="971"/>
      <c r="AP29" s="971">
        <v>104</v>
      </c>
      <c r="AQ29" s="971"/>
      <c r="AR29" s="971"/>
      <c r="AS29" s="971"/>
      <c r="AT29" s="971"/>
      <c r="AU29" s="971">
        <v>31</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803</v>
      </c>
      <c r="R30" s="1039"/>
      <c r="S30" s="1039"/>
      <c r="T30" s="1039"/>
      <c r="U30" s="1039"/>
      <c r="V30" s="1039">
        <v>781</v>
      </c>
      <c r="W30" s="1039"/>
      <c r="X30" s="1039"/>
      <c r="Y30" s="1039"/>
      <c r="Z30" s="1039"/>
      <c r="AA30" s="1039">
        <v>22</v>
      </c>
      <c r="AB30" s="1039"/>
      <c r="AC30" s="1039"/>
      <c r="AD30" s="1039"/>
      <c r="AE30" s="1040"/>
      <c r="AF30" s="1035">
        <v>22</v>
      </c>
      <c r="AG30" s="1036"/>
      <c r="AH30" s="1036"/>
      <c r="AI30" s="1036"/>
      <c r="AJ30" s="1037"/>
      <c r="AK30" s="980">
        <v>207</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4978</v>
      </c>
      <c r="R31" s="1039"/>
      <c r="S31" s="1039"/>
      <c r="T31" s="1039"/>
      <c r="U31" s="1039"/>
      <c r="V31" s="1039">
        <v>4846</v>
      </c>
      <c r="W31" s="1039"/>
      <c r="X31" s="1039"/>
      <c r="Y31" s="1039"/>
      <c r="Z31" s="1039"/>
      <c r="AA31" s="1039">
        <v>132</v>
      </c>
      <c r="AB31" s="1039"/>
      <c r="AC31" s="1039"/>
      <c r="AD31" s="1039"/>
      <c r="AE31" s="1040"/>
      <c r="AF31" s="1035">
        <v>132</v>
      </c>
      <c r="AG31" s="1036"/>
      <c r="AH31" s="1036"/>
      <c r="AI31" s="1036"/>
      <c r="AJ31" s="1037"/>
      <c r="AK31" s="980">
        <v>759</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43</v>
      </c>
      <c r="R32" s="1039"/>
      <c r="S32" s="1039"/>
      <c r="T32" s="1039"/>
      <c r="U32" s="1039"/>
      <c r="V32" s="1039">
        <v>43</v>
      </c>
      <c r="W32" s="1039"/>
      <c r="X32" s="1039"/>
      <c r="Y32" s="1039"/>
      <c r="Z32" s="1039"/>
      <c r="AA32" s="1039">
        <v>0</v>
      </c>
      <c r="AB32" s="1039"/>
      <c r="AC32" s="1039"/>
      <c r="AD32" s="1039"/>
      <c r="AE32" s="1040"/>
      <c r="AF32" s="1035" t="s">
        <v>519</v>
      </c>
      <c r="AG32" s="1036"/>
      <c r="AH32" s="1036"/>
      <c r="AI32" s="1036"/>
      <c r="AJ32" s="1037"/>
      <c r="AK32" s="980">
        <v>33</v>
      </c>
      <c r="AL32" s="971"/>
      <c r="AM32" s="971"/>
      <c r="AN32" s="971"/>
      <c r="AO32" s="971"/>
      <c r="AP32" s="971" t="s">
        <v>519</v>
      </c>
      <c r="AQ32" s="971"/>
      <c r="AR32" s="971"/>
      <c r="AS32" s="971"/>
      <c r="AT32" s="971"/>
      <c r="AU32" s="971" t="s">
        <v>519</v>
      </c>
      <c r="AV32" s="971"/>
      <c r="AW32" s="971"/>
      <c r="AX32" s="971"/>
      <c r="AY32" s="971"/>
      <c r="AZ32" s="1041" t="s">
        <v>519</v>
      </c>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2177</v>
      </c>
      <c r="R33" s="1039"/>
      <c r="S33" s="1039"/>
      <c r="T33" s="1039"/>
      <c r="U33" s="1039"/>
      <c r="V33" s="1039">
        <v>2205</v>
      </c>
      <c r="W33" s="1039"/>
      <c r="X33" s="1039"/>
      <c r="Y33" s="1039"/>
      <c r="Z33" s="1039"/>
      <c r="AA33" s="1039">
        <v>-28</v>
      </c>
      <c r="AB33" s="1039"/>
      <c r="AC33" s="1039"/>
      <c r="AD33" s="1039"/>
      <c r="AE33" s="1040"/>
      <c r="AF33" s="1035">
        <v>143</v>
      </c>
      <c r="AG33" s="1036"/>
      <c r="AH33" s="1036"/>
      <c r="AI33" s="1036"/>
      <c r="AJ33" s="1037"/>
      <c r="AK33" s="980">
        <v>1528</v>
      </c>
      <c r="AL33" s="971"/>
      <c r="AM33" s="971"/>
      <c r="AN33" s="971"/>
      <c r="AO33" s="971"/>
      <c r="AP33" s="971">
        <v>24996</v>
      </c>
      <c r="AQ33" s="971"/>
      <c r="AR33" s="971"/>
      <c r="AS33" s="971"/>
      <c r="AT33" s="971"/>
      <c r="AU33" s="971">
        <v>16622</v>
      </c>
      <c r="AV33" s="971"/>
      <c r="AW33" s="971"/>
      <c r="AX33" s="971"/>
      <c r="AY33" s="971"/>
      <c r="AZ33" s="1041"/>
      <c r="BA33" s="1041"/>
      <c r="BB33" s="1041"/>
      <c r="BC33" s="1041"/>
      <c r="BD33" s="1041"/>
      <c r="BE33" s="972" t="s">
        <v>584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23</v>
      </c>
      <c r="R34" s="1039"/>
      <c r="S34" s="1039"/>
      <c r="T34" s="1039"/>
      <c r="U34" s="1039"/>
      <c r="V34" s="1039">
        <v>19</v>
      </c>
      <c r="W34" s="1039"/>
      <c r="X34" s="1039"/>
      <c r="Y34" s="1039"/>
      <c r="Z34" s="1039"/>
      <c r="AA34" s="1039">
        <v>4</v>
      </c>
      <c r="AB34" s="1039"/>
      <c r="AC34" s="1039"/>
      <c r="AD34" s="1039"/>
      <c r="AE34" s="1040"/>
      <c r="AF34" s="1035">
        <v>4</v>
      </c>
      <c r="AG34" s="1036"/>
      <c r="AH34" s="1036"/>
      <c r="AI34" s="1036"/>
      <c r="AJ34" s="1037"/>
      <c r="AK34" s="980" t="s">
        <v>519</v>
      </c>
      <c r="AL34" s="971"/>
      <c r="AM34" s="971"/>
      <c r="AN34" s="971"/>
      <c r="AO34" s="971"/>
      <c r="AP34" s="971" t="s">
        <v>519</v>
      </c>
      <c r="AQ34" s="971"/>
      <c r="AR34" s="971"/>
      <c r="AS34" s="971"/>
      <c r="AT34" s="971"/>
      <c r="AU34" s="971" t="s">
        <v>519</v>
      </c>
      <c r="AV34" s="971"/>
      <c r="AW34" s="971"/>
      <c r="AX34" s="971"/>
      <c r="AY34" s="971"/>
      <c r="AZ34" s="1041" t="s">
        <v>519</v>
      </c>
      <c r="BA34" s="1041"/>
      <c r="BB34" s="1041"/>
      <c r="BC34" s="1041"/>
      <c r="BD34" s="1041"/>
      <c r="BE34" s="972" t="s">
        <v>585</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30</v>
      </c>
      <c r="R35" s="1039"/>
      <c r="S35" s="1039"/>
      <c r="T35" s="1039"/>
      <c r="U35" s="1039"/>
      <c r="V35" s="1039">
        <v>1</v>
      </c>
      <c r="W35" s="1039"/>
      <c r="X35" s="1039"/>
      <c r="Y35" s="1039"/>
      <c r="Z35" s="1039"/>
      <c r="AA35" s="1039">
        <v>29</v>
      </c>
      <c r="AB35" s="1039"/>
      <c r="AC35" s="1039"/>
      <c r="AD35" s="1039"/>
      <c r="AE35" s="1040"/>
      <c r="AF35" s="1035">
        <v>158</v>
      </c>
      <c r="AG35" s="1036"/>
      <c r="AH35" s="1036"/>
      <c r="AI35" s="1036"/>
      <c r="AJ35" s="1037"/>
      <c r="AK35" s="980" t="s">
        <v>519</v>
      </c>
      <c r="AL35" s="971"/>
      <c r="AM35" s="971"/>
      <c r="AN35" s="971"/>
      <c r="AO35" s="971"/>
      <c r="AP35" s="971" t="s">
        <v>519</v>
      </c>
      <c r="AQ35" s="971"/>
      <c r="AR35" s="971"/>
      <c r="AS35" s="971"/>
      <c r="AT35" s="971"/>
      <c r="AU35" s="971" t="s">
        <v>519</v>
      </c>
      <c r="AV35" s="971"/>
      <c r="AW35" s="971"/>
      <c r="AX35" s="971"/>
      <c r="AY35" s="971"/>
      <c r="AZ35" s="1041" t="s">
        <v>519</v>
      </c>
      <c r="BA35" s="1041"/>
      <c r="BB35" s="1041"/>
      <c r="BC35" s="1041"/>
      <c r="BD35" s="1041"/>
      <c r="BE35" s="972" t="s">
        <v>585</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231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418</v>
      </c>
      <c r="B66" s="1004"/>
      <c r="C66" s="1004"/>
      <c r="D66" s="1004"/>
      <c r="E66" s="1004"/>
      <c r="F66" s="1004"/>
      <c r="G66" s="1004"/>
      <c r="H66" s="1004"/>
      <c r="I66" s="1004"/>
      <c r="J66" s="1004"/>
      <c r="K66" s="1004"/>
      <c r="L66" s="1004"/>
      <c r="M66" s="1004"/>
      <c r="N66" s="1004"/>
      <c r="O66" s="1004"/>
      <c r="P66" s="1005"/>
      <c r="Q66" s="989" t="s">
        <v>419</v>
      </c>
      <c r="R66" s="990"/>
      <c r="S66" s="990"/>
      <c r="T66" s="990"/>
      <c r="U66" s="991"/>
      <c r="V66" s="989" t="s">
        <v>400</v>
      </c>
      <c r="W66" s="990"/>
      <c r="X66" s="990"/>
      <c r="Y66" s="990"/>
      <c r="Z66" s="991"/>
      <c r="AA66" s="989" t="s">
        <v>420</v>
      </c>
      <c r="AB66" s="990"/>
      <c r="AC66" s="990"/>
      <c r="AD66" s="990"/>
      <c r="AE66" s="991"/>
      <c r="AF66" s="1009" t="s">
        <v>421</v>
      </c>
      <c r="AG66" s="1010"/>
      <c r="AH66" s="1010"/>
      <c r="AI66" s="1010"/>
      <c r="AJ66" s="1011"/>
      <c r="AK66" s="989" t="s">
        <v>422</v>
      </c>
      <c r="AL66" s="1004"/>
      <c r="AM66" s="1004"/>
      <c r="AN66" s="1004"/>
      <c r="AO66" s="1005"/>
      <c r="AP66" s="989" t="s">
        <v>423</v>
      </c>
      <c r="AQ66" s="990"/>
      <c r="AR66" s="990"/>
      <c r="AS66" s="990"/>
      <c r="AT66" s="991"/>
      <c r="AU66" s="989" t="s">
        <v>424</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330</v>
      </c>
      <c r="R68" s="982"/>
      <c r="S68" s="982"/>
      <c r="T68" s="982"/>
      <c r="U68" s="982"/>
      <c r="V68" s="982">
        <v>305</v>
      </c>
      <c r="W68" s="982"/>
      <c r="X68" s="982"/>
      <c r="Y68" s="982"/>
      <c r="Z68" s="982"/>
      <c r="AA68" s="982">
        <v>25</v>
      </c>
      <c r="AB68" s="982"/>
      <c r="AC68" s="982"/>
      <c r="AD68" s="982"/>
      <c r="AE68" s="982"/>
      <c r="AF68" s="982">
        <v>25</v>
      </c>
      <c r="AG68" s="982"/>
      <c r="AH68" s="982"/>
      <c r="AI68" s="982"/>
      <c r="AJ68" s="982"/>
      <c r="AK68" s="982" t="s">
        <v>519</v>
      </c>
      <c r="AL68" s="982"/>
      <c r="AM68" s="982"/>
      <c r="AN68" s="982"/>
      <c r="AO68" s="982"/>
      <c r="AP68" s="982">
        <v>114</v>
      </c>
      <c r="AQ68" s="982"/>
      <c r="AR68" s="982"/>
      <c r="AS68" s="982"/>
      <c r="AT68" s="982"/>
      <c r="AU68" s="982">
        <v>39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77</v>
      </c>
      <c r="R69" s="971"/>
      <c r="S69" s="971"/>
      <c r="T69" s="971"/>
      <c r="U69" s="971"/>
      <c r="V69" s="971">
        <v>73</v>
      </c>
      <c r="W69" s="971"/>
      <c r="X69" s="971"/>
      <c r="Y69" s="971"/>
      <c r="Z69" s="971"/>
      <c r="AA69" s="971">
        <v>4</v>
      </c>
      <c r="AB69" s="971"/>
      <c r="AC69" s="971"/>
      <c r="AD69" s="971"/>
      <c r="AE69" s="971"/>
      <c r="AF69" s="971">
        <v>4</v>
      </c>
      <c r="AG69" s="971"/>
      <c r="AH69" s="971"/>
      <c r="AI69" s="971"/>
      <c r="AJ69" s="971"/>
      <c r="AK69" s="971" t="s">
        <v>519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2034</v>
      </c>
      <c r="R70" s="971"/>
      <c r="S70" s="971"/>
      <c r="T70" s="971"/>
      <c r="U70" s="971"/>
      <c r="V70" s="971">
        <v>1999</v>
      </c>
      <c r="W70" s="971"/>
      <c r="X70" s="971"/>
      <c r="Y70" s="971"/>
      <c r="Z70" s="971"/>
      <c r="AA70" s="971">
        <v>35</v>
      </c>
      <c r="AB70" s="971"/>
      <c r="AC70" s="971"/>
      <c r="AD70" s="971"/>
      <c r="AE70" s="971"/>
      <c r="AF70" s="971">
        <v>33</v>
      </c>
      <c r="AG70" s="971"/>
      <c r="AH70" s="971"/>
      <c r="AI70" s="971"/>
      <c r="AJ70" s="971"/>
      <c r="AK70" s="971" t="s">
        <v>519</v>
      </c>
      <c r="AL70" s="971"/>
      <c r="AM70" s="971"/>
      <c r="AN70" s="971"/>
      <c r="AO70" s="971"/>
      <c r="AP70" s="971">
        <v>1084</v>
      </c>
      <c r="AQ70" s="971"/>
      <c r="AR70" s="971"/>
      <c r="AS70" s="971"/>
      <c r="AT70" s="971"/>
      <c r="AU70" s="971">
        <v>371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436</v>
      </c>
      <c r="R71" s="971"/>
      <c r="S71" s="971"/>
      <c r="T71" s="971"/>
      <c r="U71" s="971"/>
      <c r="V71" s="971">
        <v>421</v>
      </c>
      <c r="W71" s="971"/>
      <c r="X71" s="971"/>
      <c r="Y71" s="971"/>
      <c r="Z71" s="971"/>
      <c r="AA71" s="971">
        <v>15</v>
      </c>
      <c r="AB71" s="971"/>
      <c r="AC71" s="971"/>
      <c r="AD71" s="971"/>
      <c r="AE71" s="971"/>
      <c r="AF71" s="971">
        <v>15</v>
      </c>
      <c r="AG71" s="971"/>
      <c r="AH71" s="971"/>
      <c r="AI71" s="971"/>
      <c r="AJ71" s="971"/>
      <c r="AK71" s="971" t="s">
        <v>519</v>
      </c>
      <c r="AL71" s="971"/>
      <c r="AM71" s="971"/>
      <c r="AN71" s="971"/>
      <c r="AO71" s="971"/>
      <c r="AP71" s="971">
        <v>346</v>
      </c>
      <c r="AQ71" s="971"/>
      <c r="AR71" s="971"/>
      <c r="AS71" s="971"/>
      <c r="AT71" s="971"/>
      <c r="AU71" s="971">
        <v>173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144</v>
      </c>
      <c r="R72" s="971"/>
      <c r="S72" s="971"/>
      <c r="T72" s="971"/>
      <c r="U72" s="971"/>
      <c r="V72" s="971">
        <v>142</v>
      </c>
      <c r="W72" s="971"/>
      <c r="X72" s="971"/>
      <c r="Y72" s="971"/>
      <c r="Z72" s="971"/>
      <c r="AA72" s="971">
        <v>2</v>
      </c>
      <c r="AB72" s="971"/>
      <c r="AC72" s="971"/>
      <c r="AD72" s="971"/>
      <c r="AE72" s="971"/>
      <c r="AF72" s="971">
        <v>2</v>
      </c>
      <c r="AG72" s="971"/>
      <c r="AH72" s="971"/>
      <c r="AI72" s="971"/>
      <c r="AJ72" s="971"/>
      <c r="AK72" s="971" t="s">
        <v>519</v>
      </c>
      <c r="AL72" s="971"/>
      <c r="AM72" s="971"/>
      <c r="AN72" s="971"/>
      <c r="AO72" s="971"/>
      <c r="AP72" s="971">
        <v>153</v>
      </c>
      <c r="AQ72" s="971"/>
      <c r="AR72" s="971"/>
      <c r="AS72" s="971"/>
      <c r="AT72" s="971"/>
      <c r="AU72" s="971">
        <v>121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6253</v>
      </c>
      <c r="R73" s="971"/>
      <c r="S73" s="971"/>
      <c r="T73" s="971"/>
      <c r="U73" s="971"/>
      <c r="V73" s="971">
        <v>5958</v>
      </c>
      <c r="W73" s="971"/>
      <c r="X73" s="971"/>
      <c r="Y73" s="971"/>
      <c r="Z73" s="971"/>
      <c r="AA73" s="971">
        <v>295</v>
      </c>
      <c r="AB73" s="971"/>
      <c r="AC73" s="971"/>
      <c r="AD73" s="971"/>
      <c r="AE73" s="971"/>
      <c r="AF73" s="971">
        <v>5306</v>
      </c>
      <c r="AG73" s="971"/>
      <c r="AH73" s="971"/>
      <c r="AI73" s="971"/>
      <c r="AJ73" s="971"/>
      <c r="AK73" s="971" t="s">
        <v>519</v>
      </c>
      <c r="AL73" s="971"/>
      <c r="AM73" s="971"/>
      <c r="AN73" s="971"/>
      <c r="AO73" s="971"/>
      <c r="AP73" s="971">
        <v>5182</v>
      </c>
      <c r="AQ73" s="971"/>
      <c r="AR73" s="971"/>
      <c r="AS73" s="971"/>
      <c r="AT73" s="971"/>
      <c r="AU73" s="971">
        <v>3441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2</v>
      </c>
      <c r="R74" s="971"/>
      <c r="S74" s="971"/>
      <c r="T74" s="971"/>
      <c r="U74" s="971"/>
      <c r="V74" s="971">
        <v>1</v>
      </c>
      <c r="W74" s="971"/>
      <c r="X74" s="971"/>
      <c r="Y74" s="971"/>
      <c r="Z74" s="971"/>
      <c r="AA74" s="971">
        <v>1</v>
      </c>
      <c r="AB74" s="971"/>
      <c r="AC74" s="971"/>
      <c r="AD74" s="971"/>
      <c r="AE74" s="971"/>
      <c r="AF74" s="971">
        <v>1</v>
      </c>
      <c r="AG74" s="971"/>
      <c r="AH74" s="971"/>
      <c r="AI74" s="971"/>
      <c r="AJ74" s="971"/>
      <c r="AK74" s="971" t="s">
        <v>519</v>
      </c>
      <c r="AL74" s="971"/>
      <c r="AM74" s="971"/>
      <c r="AN74" s="971"/>
      <c r="AO74" s="971"/>
      <c r="AP74" s="971" t="s">
        <v>519</v>
      </c>
      <c r="AQ74" s="971"/>
      <c r="AR74" s="971"/>
      <c r="AS74" s="971"/>
      <c r="AT74" s="971"/>
      <c r="AU74" s="971" t="s">
        <v>519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12</v>
      </c>
      <c r="R75" s="979"/>
      <c r="S75" s="979"/>
      <c r="T75" s="979"/>
      <c r="U75" s="980"/>
      <c r="V75" s="981">
        <v>11</v>
      </c>
      <c r="W75" s="979"/>
      <c r="X75" s="979"/>
      <c r="Y75" s="979"/>
      <c r="Z75" s="980"/>
      <c r="AA75" s="981">
        <v>1</v>
      </c>
      <c r="AB75" s="979"/>
      <c r="AC75" s="979"/>
      <c r="AD75" s="979"/>
      <c r="AE75" s="980"/>
      <c r="AF75" s="981">
        <v>1</v>
      </c>
      <c r="AG75" s="979"/>
      <c r="AH75" s="979"/>
      <c r="AI75" s="979"/>
      <c r="AJ75" s="980"/>
      <c r="AK75" s="981" t="s">
        <v>519</v>
      </c>
      <c r="AL75" s="979"/>
      <c r="AM75" s="979"/>
      <c r="AN75" s="979"/>
      <c r="AO75" s="980"/>
      <c r="AP75" s="981" t="s">
        <v>519</v>
      </c>
      <c r="AQ75" s="979"/>
      <c r="AR75" s="979"/>
      <c r="AS75" s="979"/>
      <c r="AT75" s="980"/>
      <c r="AU75" s="981" t="s">
        <v>519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11899</v>
      </c>
      <c r="R76" s="979"/>
      <c r="S76" s="979"/>
      <c r="T76" s="979"/>
      <c r="U76" s="980"/>
      <c r="V76" s="981">
        <v>10876</v>
      </c>
      <c r="W76" s="979"/>
      <c r="X76" s="979"/>
      <c r="Y76" s="979"/>
      <c r="Z76" s="980"/>
      <c r="AA76" s="981">
        <v>1023</v>
      </c>
      <c r="AB76" s="979"/>
      <c r="AC76" s="979"/>
      <c r="AD76" s="979"/>
      <c r="AE76" s="980"/>
      <c r="AF76" s="981">
        <v>1023</v>
      </c>
      <c r="AG76" s="979"/>
      <c r="AH76" s="979"/>
      <c r="AI76" s="979"/>
      <c r="AJ76" s="980"/>
      <c r="AK76" s="981" t="s">
        <v>519</v>
      </c>
      <c r="AL76" s="979"/>
      <c r="AM76" s="979"/>
      <c r="AN76" s="979"/>
      <c r="AO76" s="980"/>
      <c r="AP76" s="981" t="s">
        <v>519</v>
      </c>
      <c r="AQ76" s="979"/>
      <c r="AR76" s="979"/>
      <c r="AS76" s="979"/>
      <c r="AT76" s="980"/>
      <c r="AU76" s="981" t="s">
        <v>519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560</v>
      </c>
      <c r="R77" s="979"/>
      <c r="S77" s="979"/>
      <c r="T77" s="979"/>
      <c r="U77" s="980"/>
      <c r="V77" s="981">
        <v>328</v>
      </c>
      <c r="W77" s="979"/>
      <c r="X77" s="979"/>
      <c r="Y77" s="979"/>
      <c r="Z77" s="980"/>
      <c r="AA77" s="981">
        <v>232</v>
      </c>
      <c r="AB77" s="979"/>
      <c r="AC77" s="979"/>
      <c r="AD77" s="979"/>
      <c r="AE77" s="980"/>
      <c r="AF77" s="981">
        <v>232</v>
      </c>
      <c r="AG77" s="979"/>
      <c r="AH77" s="979"/>
      <c r="AI77" s="979"/>
      <c r="AJ77" s="980"/>
      <c r="AK77" s="981" t="s">
        <v>519</v>
      </c>
      <c r="AL77" s="979"/>
      <c r="AM77" s="979"/>
      <c r="AN77" s="979"/>
      <c r="AO77" s="980"/>
      <c r="AP77" s="981" t="s">
        <v>519</v>
      </c>
      <c r="AQ77" s="979"/>
      <c r="AR77" s="979"/>
      <c r="AS77" s="979"/>
      <c r="AT77" s="980"/>
      <c r="AU77" s="981" t="s">
        <v>519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596</v>
      </c>
      <c r="C78" s="975"/>
      <c r="D78" s="975"/>
      <c r="E78" s="975"/>
      <c r="F78" s="975"/>
      <c r="G78" s="975"/>
      <c r="H78" s="975"/>
      <c r="I78" s="975"/>
      <c r="J78" s="975"/>
      <c r="K78" s="975"/>
      <c r="L78" s="975"/>
      <c r="M78" s="975"/>
      <c r="N78" s="975"/>
      <c r="O78" s="975"/>
      <c r="P78" s="976"/>
      <c r="Q78" s="977">
        <v>843822</v>
      </c>
      <c r="R78" s="971"/>
      <c r="S78" s="971"/>
      <c r="T78" s="971"/>
      <c r="U78" s="971"/>
      <c r="V78" s="971">
        <v>825694</v>
      </c>
      <c r="W78" s="971"/>
      <c r="X78" s="971"/>
      <c r="Y78" s="971"/>
      <c r="Z78" s="971"/>
      <c r="AA78" s="971">
        <v>18128</v>
      </c>
      <c r="AB78" s="971"/>
      <c r="AC78" s="971"/>
      <c r="AD78" s="971"/>
      <c r="AE78" s="971"/>
      <c r="AF78" s="971">
        <v>18128</v>
      </c>
      <c r="AG78" s="971"/>
      <c r="AH78" s="971"/>
      <c r="AI78" s="971"/>
      <c r="AJ78" s="971"/>
      <c r="AK78" s="971">
        <v>9864</v>
      </c>
      <c r="AL78" s="971"/>
      <c r="AM78" s="971"/>
      <c r="AN78" s="971"/>
      <c r="AO78" s="971"/>
      <c r="AP78" s="971" t="s">
        <v>519</v>
      </c>
      <c r="AQ78" s="971"/>
      <c r="AR78" s="971"/>
      <c r="AS78" s="971"/>
      <c r="AT78" s="971"/>
      <c r="AU78" s="971" t="s">
        <v>519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312</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312</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312</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3273073</v>
      </c>
      <c r="AB110" s="889"/>
      <c r="AC110" s="889"/>
      <c r="AD110" s="889"/>
      <c r="AE110" s="890"/>
      <c r="AF110" s="891">
        <v>3281270</v>
      </c>
      <c r="AG110" s="889"/>
      <c r="AH110" s="889"/>
      <c r="AI110" s="889"/>
      <c r="AJ110" s="890"/>
      <c r="AK110" s="891">
        <v>3281198</v>
      </c>
      <c r="AL110" s="889"/>
      <c r="AM110" s="889"/>
      <c r="AN110" s="889"/>
      <c r="AO110" s="890"/>
      <c r="AP110" s="892">
        <v>25.6</v>
      </c>
      <c r="AQ110" s="893"/>
      <c r="AR110" s="893"/>
      <c r="AS110" s="893"/>
      <c r="AT110" s="894"/>
      <c r="AU110" s="930" t="s">
        <v>77</v>
      </c>
      <c r="AV110" s="931"/>
      <c r="AW110" s="931"/>
      <c r="AX110" s="931"/>
      <c r="AY110" s="931"/>
      <c r="AZ110" s="840" t="s">
        <v>439</v>
      </c>
      <c r="BA110" s="808"/>
      <c r="BB110" s="808"/>
      <c r="BC110" s="808"/>
      <c r="BD110" s="808"/>
      <c r="BE110" s="808"/>
      <c r="BF110" s="808"/>
      <c r="BG110" s="808"/>
      <c r="BH110" s="808"/>
      <c r="BI110" s="808"/>
      <c r="BJ110" s="808"/>
      <c r="BK110" s="808"/>
      <c r="BL110" s="808"/>
      <c r="BM110" s="808"/>
      <c r="BN110" s="808"/>
      <c r="BO110" s="808"/>
      <c r="BP110" s="809"/>
      <c r="BQ110" s="841">
        <v>31319361</v>
      </c>
      <c r="BR110" s="825"/>
      <c r="BS110" s="825"/>
      <c r="BT110" s="825"/>
      <c r="BU110" s="825"/>
      <c r="BV110" s="825">
        <v>31214909</v>
      </c>
      <c r="BW110" s="825"/>
      <c r="BX110" s="825"/>
      <c r="BY110" s="825"/>
      <c r="BZ110" s="825"/>
      <c r="CA110" s="825">
        <v>32538406</v>
      </c>
      <c r="CB110" s="825"/>
      <c r="CC110" s="825"/>
      <c r="CD110" s="825"/>
      <c r="CE110" s="825"/>
      <c r="CF110" s="863">
        <v>254.3</v>
      </c>
      <c r="CG110" s="864"/>
      <c r="CH110" s="864"/>
      <c r="CI110" s="864"/>
      <c r="CJ110" s="864"/>
      <c r="CK110" s="926" t="s">
        <v>440</v>
      </c>
      <c r="CL110" s="883"/>
      <c r="CM110" s="84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442</v>
      </c>
      <c r="DH110" s="825"/>
      <c r="DI110" s="825"/>
      <c r="DJ110" s="825"/>
      <c r="DK110" s="825"/>
      <c r="DL110" s="825" t="s">
        <v>442</v>
      </c>
      <c r="DM110" s="825"/>
      <c r="DN110" s="825"/>
      <c r="DO110" s="825"/>
      <c r="DP110" s="825"/>
      <c r="DQ110" s="825" t="s">
        <v>442</v>
      </c>
      <c r="DR110" s="825"/>
      <c r="DS110" s="825"/>
      <c r="DT110" s="825"/>
      <c r="DU110" s="825"/>
      <c r="DV110" s="826" t="s">
        <v>443</v>
      </c>
      <c r="DW110" s="826"/>
      <c r="DX110" s="826"/>
      <c r="DY110" s="826"/>
      <c r="DZ110" s="827"/>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442</v>
      </c>
      <c r="AB111" s="913"/>
      <c r="AC111" s="913"/>
      <c r="AD111" s="913"/>
      <c r="AE111" s="914"/>
      <c r="AF111" s="915" t="s">
        <v>442</v>
      </c>
      <c r="AG111" s="913"/>
      <c r="AH111" s="913"/>
      <c r="AI111" s="913"/>
      <c r="AJ111" s="914"/>
      <c r="AK111" s="915" t="s">
        <v>231</v>
      </c>
      <c r="AL111" s="913"/>
      <c r="AM111" s="913"/>
      <c r="AN111" s="913"/>
      <c r="AO111" s="914"/>
      <c r="AP111" s="916" t="s">
        <v>442</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2" t="s">
        <v>231</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2">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442</v>
      </c>
      <c r="AG112" s="780"/>
      <c r="AH112" s="780"/>
      <c r="AI112" s="780"/>
      <c r="AJ112" s="781"/>
      <c r="AK112" s="782" t="s">
        <v>231</v>
      </c>
      <c r="AL112" s="780"/>
      <c r="AM112" s="780"/>
      <c r="AN112" s="780"/>
      <c r="AO112" s="781"/>
      <c r="AP112" s="821" t="s">
        <v>231</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18171797</v>
      </c>
      <c r="BR112" s="817"/>
      <c r="BS112" s="817"/>
      <c r="BT112" s="817"/>
      <c r="BU112" s="817"/>
      <c r="BV112" s="817">
        <v>17584760</v>
      </c>
      <c r="BW112" s="817"/>
      <c r="BX112" s="817"/>
      <c r="BY112" s="817"/>
      <c r="BZ112" s="817"/>
      <c r="CA112" s="817">
        <v>16652806</v>
      </c>
      <c r="CB112" s="817"/>
      <c r="CC112" s="817"/>
      <c r="CD112" s="817"/>
      <c r="CE112" s="817"/>
      <c r="CF112" s="872">
        <v>130.19999999999999</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231</v>
      </c>
      <c r="DH112" s="817"/>
      <c r="DI112" s="817"/>
      <c r="DJ112" s="817"/>
      <c r="DK112" s="817"/>
      <c r="DL112" s="817" t="s">
        <v>442</v>
      </c>
      <c r="DM112" s="817"/>
      <c r="DN112" s="817"/>
      <c r="DO112" s="817"/>
      <c r="DP112" s="817"/>
      <c r="DQ112" s="817" t="s">
        <v>443</v>
      </c>
      <c r="DR112" s="817"/>
      <c r="DS112" s="817"/>
      <c r="DT112" s="817"/>
      <c r="DU112" s="817"/>
      <c r="DV112" s="794" t="s">
        <v>231</v>
      </c>
      <c r="DW112" s="794"/>
      <c r="DX112" s="794"/>
      <c r="DY112" s="794"/>
      <c r="DZ112" s="795"/>
    </row>
    <row r="113" spans="1:130" s="230" customFormat="1" ht="26.25" customHeight="1" x14ac:dyDescent="0.2">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1390594</v>
      </c>
      <c r="AB113" s="913"/>
      <c r="AC113" s="913"/>
      <c r="AD113" s="913"/>
      <c r="AE113" s="914"/>
      <c r="AF113" s="915">
        <v>1318272</v>
      </c>
      <c r="AG113" s="913"/>
      <c r="AH113" s="913"/>
      <c r="AI113" s="913"/>
      <c r="AJ113" s="914"/>
      <c r="AK113" s="915">
        <v>1246555</v>
      </c>
      <c r="AL113" s="913"/>
      <c r="AM113" s="913"/>
      <c r="AN113" s="913"/>
      <c r="AO113" s="914"/>
      <c r="AP113" s="916">
        <v>9.6999999999999993</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5120333</v>
      </c>
      <c r="BR113" s="817"/>
      <c r="BS113" s="817"/>
      <c r="BT113" s="817"/>
      <c r="BU113" s="817"/>
      <c r="BV113" s="817">
        <v>4632735</v>
      </c>
      <c r="BW113" s="817"/>
      <c r="BX113" s="817"/>
      <c r="BY113" s="817"/>
      <c r="BZ113" s="817"/>
      <c r="CA113" s="817">
        <v>4144824</v>
      </c>
      <c r="CB113" s="817"/>
      <c r="CC113" s="817"/>
      <c r="CD113" s="817"/>
      <c r="CE113" s="817"/>
      <c r="CF113" s="872">
        <v>32.4</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231</v>
      </c>
      <c r="DM113" s="780"/>
      <c r="DN113" s="780"/>
      <c r="DO113" s="780"/>
      <c r="DP113" s="781"/>
      <c r="DQ113" s="782" t="s">
        <v>231</v>
      </c>
      <c r="DR113" s="780"/>
      <c r="DS113" s="780"/>
      <c r="DT113" s="780"/>
      <c r="DU113" s="781"/>
      <c r="DV113" s="821" t="s">
        <v>231</v>
      </c>
      <c r="DW113" s="822"/>
      <c r="DX113" s="822"/>
      <c r="DY113" s="822"/>
      <c r="DZ113" s="823"/>
    </row>
    <row r="114" spans="1:130" s="230" customFormat="1" ht="26.25" customHeight="1" x14ac:dyDescent="0.2">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473219</v>
      </c>
      <c r="AB114" s="780"/>
      <c r="AC114" s="780"/>
      <c r="AD114" s="780"/>
      <c r="AE114" s="781"/>
      <c r="AF114" s="782">
        <v>411106</v>
      </c>
      <c r="AG114" s="780"/>
      <c r="AH114" s="780"/>
      <c r="AI114" s="780"/>
      <c r="AJ114" s="781"/>
      <c r="AK114" s="782">
        <v>383567</v>
      </c>
      <c r="AL114" s="780"/>
      <c r="AM114" s="780"/>
      <c r="AN114" s="780"/>
      <c r="AO114" s="781"/>
      <c r="AP114" s="821">
        <v>3</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3706654</v>
      </c>
      <c r="BR114" s="817"/>
      <c r="BS114" s="817"/>
      <c r="BT114" s="817"/>
      <c r="BU114" s="817"/>
      <c r="BV114" s="817">
        <v>3582798</v>
      </c>
      <c r="BW114" s="817"/>
      <c r="BX114" s="817"/>
      <c r="BY114" s="817"/>
      <c r="BZ114" s="817"/>
      <c r="CA114" s="817">
        <v>3460332</v>
      </c>
      <c r="CB114" s="817"/>
      <c r="CC114" s="817"/>
      <c r="CD114" s="817"/>
      <c r="CE114" s="817"/>
      <c r="CF114" s="872">
        <v>27</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443</v>
      </c>
      <c r="DR114" s="780"/>
      <c r="DS114" s="780"/>
      <c r="DT114" s="780"/>
      <c r="DU114" s="781"/>
      <c r="DV114" s="821" t="s">
        <v>442</v>
      </c>
      <c r="DW114" s="822"/>
      <c r="DX114" s="822"/>
      <c r="DY114" s="822"/>
      <c r="DZ114" s="823"/>
    </row>
    <row r="115" spans="1:130" s="230" customFormat="1" ht="26.25" customHeight="1" x14ac:dyDescent="0.2">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443</v>
      </c>
      <c r="AB115" s="913"/>
      <c r="AC115" s="913"/>
      <c r="AD115" s="913"/>
      <c r="AE115" s="914"/>
      <c r="AF115" s="915" t="s">
        <v>231</v>
      </c>
      <c r="AG115" s="913"/>
      <c r="AH115" s="913"/>
      <c r="AI115" s="913"/>
      <c r="AJ115" s="914"/>
      <c r="AK115" s="915" t="s">
        <v>443</v>
      </c>
      <c r="AL115" s="913"/>
      <c r="AM115" s="913"/>
      <c r="AN115" s="913"/>
      <c r="AO115" s="914"/>
      <c r="AP115" s="916" t="s">
        <v>231</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231</v>
      </c>
      <c r="BR115" s="817"/>
      <c r="BS115" s="817"/>
      <c r="BT115" s="817"/>
      <c r="BU115" s="817"/>
      <c r="BV115" s="817" t="s">
        <v>231</v>
      </c>
      <c r="BW115" s="817"/>
      <c r="BX115" s="817"/>
      <c r="BY115" s="817"/>
      <c r="BZ115" s="817"/>
      <c r="CA115" s="817" t="s">
        <v>231</v>
      </c>
      <c r="CB115" s="817"/>
      <c r="CC115" s="817"/>
      <c r="CD115" s="817"/>
      <c r="CE115" s="817"/>
      <c r="CF115" s="872" t="s">
        <v>231</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231</v>
      </c>
      <c r="DR115" s="780"/>
      <c r="DS115" s="780"/>
      <c r="DT115" s="780"/>
      <c r="DU115" s="781"/>
      <c r="DV115" s="821" t="s">
        <v>443</v>
      </c>
      <c r="DW115" s="822"/>
      <c r="DX115" s="822"/>
      <c r="DY115" s="822"/>
      <c r="DZ115" s="823"/>
    </row>
    <row r="116" spans="1:130" s="230" customFormat="1" ht="26.25" customHeight="1" x14ac:dyDescent="0.2">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9</v>
      </c>
      <c r="AB116" s="780"/>
      <c r="AC116" s="780"/>
      <c r="AD116" s="780"/>
      <c r="AE116" s="781"/>
      <c r="AF116" s="782">
        <v>503</v>
      </c>
      <c r="AG116" s="780"/>
      <c r="AH116" s="780"/>
      <c r="AI116" s="780"/>
      <c r="AJ116" s="781"/>
      <c r="AK116" s="782">
        <v>19</v>
      </c>
      <c r="AL116" s="780"/>
      <c r="AM116" s="780"/>
      <c r="AN116" s="780"/>
      <c r="AO116" s="781"/>
      <c r="AP116" s="821">
        <v>0</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231</v>
      </c>
      <c r="BR116" s="817"/>
      <c r="BS116" s="817"/>
      <c r="BT116" s="817"/>
      <c r="BU116" s="817"/>
      <c r="BV116" s="817" t="s">
        <v>443</v>
      </c>
      <c r="BW116" s="817"/>
      <c r="BX116" s="817"/>
      <c r="BY116" s="817"/>
      <c r="BZ116" s="817"/>
      <c r="CA116" s="817" t="s">
        <v>231</v>
      </c>
      <c r="CB116" s="817"/>
      <c r="CC116" s="817"/>
      <c r="CD116" s="817"/>
      <c r="CE116" s="817"/>
      <c r="CF116" s="872" t="s">
        <v>443</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231</v>
      </c>
      <c r="DH116" s="780"/>
      <c r="DI116" s="780"/>
      <c r="DJ116" s="780"/>
      <c r="DK116" s="781"/>
      <c r="DL116" s="782" t="s">
        <v>443</v>
      </c>
      <c r="DM116" s="780"/>
      <c r="DN116" s="780"/>
      <c r="DO116" s="780"/>
      <c r="DP116" s="781"/>
      <c r="DQ116" s="782" t="s">
        <v>443</v>
      </c>
      <c r="DR116" s="780"/>
      <c r="DS116" s="780"/>
      <c r="DT116" s="780"/>
      <c r="DU116" s="781"/>
      <c r="DV116" s="821" t="s">
        <v>443</v>
      </c>
      <c r="DW116" s="822"/>
      <c r="DX116" s="822"/>
      <c r="DY116" s="822"/>
      <c r="DZ116" s="823"/>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5136895</v>
      </c>
      <c r="AB117" s="903"/>
      <c r="AC117" s="903"/>
      <c r="AD117" s="903"/>
      <c r="AE117" s="904"/>
      <c r="AF117" s="905">
        <v>5011151</v>
      </c>
      <c r="AG117" s="903"/>
      <c r="AH117" s="903"/>
      <c r="AI117" s="903"/>
      <c r="AJ117" s="904"/>
      <c r="AK117" s="905">
        <v>4911339</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442</v>
      </c>
      <c r="BR117" s="817"/>
      <c r="BS117" s="817"/>
      <c r="BT117" s="817"/>
      <c r="BU117" s="817"/>
      <c r="BV117" s="817" t="s">
        <v>231</v>
      </c>
      <c r="BW117" s="817"/>
      <c r="BX117" s="817"/>
      <c r="BY117" s="817"/>
      <c r="BZ117" s="817"/>
      <c r="CA117" s="817" t="s">
        <v>231</v>
      </c>
      <c r="CB117" s="817"/>
      <c r="CC117" s="817"/>
      <c r="CD117" s="817"/>
      <c r="CE117" s="817"/>
      <c r="CF117" s="872" t="s">
        <v>231</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231</v>
      </c>
      <c r="DM117" s="780"/>
      <c r="DN117" s="780"/>
      <c r="DO117" s="780"/>
      <c r="DP117" s="781"/>
      <c r="DQ117" s="782" t="s">
        <v>231</v>
      </c>
      <c r="DR117" s="780"/>
      <c r="DS117" s="780"/>
      <c r="DT117" s="780"/>
      <c r="DU117" s="781"/>
      <c r="DV117" s="821" t="s">
        <v>231</v>
      </c>
      <c r="DW117" s="822"/>
      <c r="DX117" s="822"/>
      <c r="DY117" s="822"/>
      <c r="DZ117" s="823"/>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312</v>
      </c>
      <c r="AL118" s="896"/>
      <c r="AM118" s="896"/>
      <c r="AN118" s="896"/>
      <c r="AO118" s="897"/>
      <c r="AP118" s="899" t="s">
        <v>436</v>
      </c>
      <c r="AQ118" s="900"/>
      <c r="AR118" s="900"/>
      <c r="AS118" s="900"/>
      <c r="AT118" s="901"/>
      <c r="AU118" s="932"/>
      <c r="AV118" s="933"/>
      <c r="AW118" s="933"/>
      <c r="AX118" s="933"/>
      <c r="AY118" s="933"/>
      <c r="AZ118" s="818" t="s">
        <v>466</v>
      </c>
      <c r="BA118" s="819"/>
      <c r="BB118" s="819"/>
      <c r="BC118" s="819"/>
      <c r="BD118" s="819"/>
      <c r="BE118" s="819"/>
      <c r="BF118" s="819"/>
      <c r="BG118" s="819"/>
      <c r="BH118" s="819"/>
      <c r="BI118" s="819"/>
      <c r="BJ118" s="819"/>
      <c r="BK118" s="819"/>
      <c r="BL118" s="819"/>
      <c r="BM118" s="819"/>
      <c r="BN118" s="819"/>
      <c r="BO118" s="819"/>
      <c r="BP118" s="820"/>
      <c r="BQ118" s="856" t="s">
        <v>231</v>
      </c>
      <c r="BR118" s="857"/>
      <c r="BS118" s="857"/>
      <c r="BT118" s="857"/>
      <c r="BU118" s="857"/>
      <c r="BV118" s="857" t="s">
        <v>231</v>
      </c>
      <c r="BW118" s="857"/>
      <c r="BX118" s="857"/>
      <c r="BY118" s="857"/>
      <c r="BZ118" s="857"/>
      <c r="CA118" s="857" t="s">
        <v>442</v>
      </c>
      <c r="CB118" s="857"/>
      <c r="CC118" s="857"/>
      <c r="CD118" s="857"/>
      <c r="CE118" s="857"/>
      <c r="CF118" s="872" t="s">
        <v>442</v>
      </c>
      <c r="CG118" s="873"/>
      <c r="CH118" s="873"/>
      <c r="CI118" s="873"/>
      <c r="CJ118" s="873"/>
      <c r="CK118" s="927"/>
      <c r="CL118" s="885"/>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231</v>
      </c>
      <c r="DH118" s="780"/>
      <c r="DI118" s="780"/>
      <c r="DJ118" s="780"/>
      <c r="DK118" s="781"/>
      <c r="DL118" s="782" t="s">
        <v>442</v>
      </c>
      <c r="DM118" s="780"/>
      <c r="DN118" s="780"/>
      <c r="DO118" s="780"/>
      <c r="DP118" s="781"/>
      <c r="DQ118" s="782" t="s">
        <v>442</v>
      </c>
      <c r="DR118" s="780"/>
      <c r="DS118" s="780"/>
      <c r="DT118" s="780"/>
      <c r="DU118" s="781"/>
      <c r="DV118" s="821" t="s">
        <v>442</v>
      </c>
      <c r="DW118" s="822"/>
      <c r="DX118" s="822"/>
      <c r="DY118" s="822"/>
      <c r="DZ118" s="823"/>
    </row>
    <row r="119" spans="1:130" s="230" customFormat="1" ht="26.25" customHeight="1" x14ac:dyDescent="0.2">
      <c r="A119" s="882" t="s">
        <v>440</v>
      </c>
      <c r="B119" s="883"/>
      <c r="C119" s="84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442</v>
      </c>
      <c r="AG119" s="889"/>
      <c r="AH119" s="889"/>
      <c r="AI119" s="889"/>
      <c r="AJ119" s="890"/>
      <c r="AK119" s="891" t="s">
        <v>442</v>
      </c>
      <c r="AL119" s="889"/>
      <c r="AM119" s="889"/>
      <c r="AN119" s="889"/>
      <c r="AO119" s="890"/>
      <c r="AP119" s="892" t="s">
        <v>231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468</v>
      </c>
      <c r="BP119" s="855"/>
      <c r="BQ119" s="856">
        <v>58318145</v>
      </c>
      <c r="BR119" s="857"/>
      <c r="BS119" s="857"/>
      <c r="BT119" s="857"/>
      <c r="BU119" s="857"/>
      <c r="BV119" s="857">
        <v>57015202</v>
      </c>
      <c r="BW119" s="857"/>
      <c r="BX119" s="857"/>
      <c r="BY119" s="857"/>
      <c r="BZ119" s="857"/>
      <c r="CA119" s="857">
        <v>56796368</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442</v>
      </c>
      <c r="DH119" s="764"/>
      <c r="DI119" s="764"/>
      <c r="DJ119" s="764"/>
      <c r="DK119" s="765"/>
      <c r="DL119" s="766" t="s">
        <v>231</v>
      </c>
      <c r="DM119" s="764"/>
      <c r="DN119" s="764"/>
      <c r="DO119" s="764"/>
      <c r="DP119" s="765"/>
      <c r="DQ119" s="766" t="s">
        <v>470</v>
      </c>
      <c r="DR119" s="764"/>
      <c r="DS119" s="764"/>
      <c r="DT119" s="764"/>
      <c r="DU119" s="765"/>
      <c r="DV119" s="828" t="s">
        <v>231</v>
      </c>
      <c r="DW119" s="829"/>
      <c r="DX119" s="829"/>
      <c r="DY119" s="829"/>
      <c r="DZ119" s="830"/>
    </row>
    <row r="120" spans="1:130" s="230" customFormat="1" ht="26.25" customHeight="1" x14ac:dyDescent="0.2">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231</v>
      </c>
      <c r="AB120" s="780"/>
      <c r="AC120" s="780"/>
      <c r="AD120" s="780"/>
      <c r="AE120" s="781"/>
      <c r="AF120" s="782" t="s">
        <v>442</v>
      </c>
      <c r="AG120" s="780"/>
      <c r="AH120" s="780"/>
      <c r="AI120" s="780"/>
      <c r="AJ120" s="781"/>
      <c r="AK120" s="782" t="s">
        <v>231</v>
      </c>
      <c r="AL120" s="780"/>
      <c r="AM120" s="780"/>
      <c r="AN120" s="780"/>
      <c r="AO120" s="781"/>
      <c r="AP120" s="821" t="s">
        <v>231</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9892602</v>
      </c>
      <c r="BR120" s="825"/>
      <c r="BS120" s="825"/>
      <c r="BT120" s="825"/>
      <c r="BU120" s="825"/>
      <c r="BV120" s="825">
        <v>10798300</v>
      </c>
      <c r="BW120" s="825"/>
      <c r="BX120" s="825"/>
      <c r="BY120" s="825"/>
      <c r="BZ120" s="825"/>
      <c r="CA120" s="825">
        <v>10436546</v>
      </c>
      <c r="CB120" s="825"/>
      <c r="CC120" s="825"/>
      <c r="CD120" s="825"/>
      <c r="CE120" s="825"/>
      <c r="CF120" s="863">
        <v>81.599999999999994</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v>18168932</v>
      </c>
      <c r="DH120" s="825"/>
      <c r="DI120" s="825"/>
      <c r="DJ120" s="825"/>
      <c r="DK120" s="825"/>
      <c r="DL120" s="825">
        <v>17553828</v>
      </c>
      <c r="DM120" s="825"/>
      <c r="DN120" s="825"/>
      <c r="DO120" s="825"/>
      <c r="DP120" s="825"/>
      <c r="DQ120" s="825">
        <v>16622286</v>
      </c>
      <c r="DR120" s="825"/>
      <c r="DS120" s="825"/>
      <c r="DT120" s="825"/>
      <c r="DU120" s="825"/>
      <c r="DV120" s="826">
        <v>129.9</v>
      </c>
      <c r="DW120" s="826"/>
      <c r="DX120" s="826"/>
      <c r="DY120" s="826"/>
      <c r="DZ120" s="827"/>
    </row>
    <row r="121" spans="1:130" s="230" customFormat="1" ht="26.25" customHeight="1" x14ac:dyDescent="0.2">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442</v>
      </c>
      <c r="AB121" s="780"/>
      <c r="AC121" s="780"/>
      <c r="AD121" s="780"/>
      <c r="AE121" s="781"/>
      <c r="AF121" s="782" t="s">
        <v>470</v>
      </c>
      <c r="AG121" s="780"/>
      <c r="AH121" s="780"/>
      <c r="AI121" s="780"/>
      <c r="AJ121" s="781"/>
      <c r="AK121" s="782" t="s">
        <v>442</v>
      </c>
      <c r="AL121" s="780"/>
      <c r="AM121" s="780"/>
      <c r="AN121" s="780"/>
      <c r="AO121" s="781"/>
      <c r="AP121" s="821" t="s">
        <v>442</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v>554953</v>
      </c>
      <c r="BR121" s="817"/>
      <c r="BS121" s="817"/>
      <c r="BT121" s="817"/>
      <c r="BU121" s="817"/>
      <c r="BV121" s="817">
        <v>452480</v>
      </c>
      <c r="BW121" s="817"/>
      <c r="BX121" s="817"/>
      <c r="BY121" s="817"/>
      <c r="BZ121" s="817"/>
      <c r="CA121" s="817">
        <v>355687</v>
      </c>
      <c r="CB121" s="817"/>
      <c r="CC121" s="817"/>
      <c r="CD121" s="817"/>
      <c r="CE121" s="817"/>
      <c r="CF121" s="872">
        <v>2.8</v>
      </c>
      <c r="CG121" s="873"/>
      <c r="CH121" s="873"/>
      <c r="CI121" s="873"/>
      <c r="CJ121" s="873"/>
      <c r="CK121" s="866"/>
      <c r="CL121" s="835"/>
      <c r="CM121" s="835"/>
      <c r="CN121" s="835"/>
      <c r="CO121" s="836"/>
      <c r="CP121" s="844" t="s">
        <v>477</v>
      </c>
      <c r="CQ121" s="845"/>
      <c r="CR121" s="845"/>
      <c r="CS121" s="845"/>
      <c r="CT121" s="845"/>
      <c r="CU121" s="845"/>
      <c r="CV121" s="845"/>
      <c r="CW121" s="845"/>
      <c r="CX121" s="845"/>
      <c r="CY121" s="845"/>
      <c r="CZ121" s="845"/>
      <c r="DA121" s="845"/>
      <c r="DB121" s="845"/>
      <c r="DC121" s="845"/>
      <c r="DD121" s="845"/>
      <c r="DE121" s="845"/>
      <c r="DF121" s="846"/>
      <c r="DG121" s="816">
        <v>2865</v>
      </c>
      <c r="DH121" s="817"/>
      <c r="DI121" s="817"/>
      <c r="DJ121" s="817"/>
      <c r="DK121" s="817"/>
      <c r="DL121" s="817">
        <v>30932</v>
      </c>
      <c r="DM121" s="817"/>
      <c r="DN121" s="817"/>
      <c r="DO121" s="817"/>
      <c r="DP121" s="817"/>
      <c r="DQ121" s="817">
        <v>30520</v>
      </c>
      <c r="DR121" s="817"/>
      <c r="DS121" s="817"/>
      <c r="DT121" s="817"/>
      <c r="DU121" s="817"/>
      <c r="DV121" s="794">
        <v>0.2</v>
      </c>
      <c r="DW121" s="794"/>
      <c r="DX121" s="794"/>
      <c r="DY121" s="794"/>
      <c r="DZ121" s="795"/>
    </row>
    <row r="122" spans="1:130" s="230" customFormat="1" ht="26.25" customHeight="1" x14ac:dyDescent="0.2">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478</v>
      </c>
      <c r="AG122" s="780"/>
      <c r="AH122" s="780"/>
      <c r="AI122" s="780"/>
      <c r="AJ122" s="781"/>
      <c r="AK122" s="782" t="s">
        <v>478</v>
      </c>
      <c r="AL122" s="780"/>
      <c r="AM122" s="780"/>
      <c r="AN122" s="780"/>
      <c r="AO122" s="781"/>
      <c r="AP122" s="821" t="s">
        <v>231</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37135536</v>
      </c>
      <c r="BR122" s="857"/>
      <c r="BS122" s="857"/>
      <c r="BT122" s="857"/>
      <c r="BU122" s="857"/>
      <c r="BV122" s="857">
        <v>36898643</v>
      </c>
      <c r="BW122" s="857"/>
      <c r="BX122" s="857"/>
      <c r="BY122" s="857"/>
      <c r="BZ122" s="857"/>
      <c r="CA122" s="857">
        <v>37219933</v>
      </c>
      <c r="CB122" s="857"/>
      <c r="CC122" s="857"/>
      <c r="CD122" s="857"/>
      <c r="CE122" s="857"/>
      <c r="CF122" s="858">
        <v>290.89999999999998</v>
      </c>
      <c r="CG122" s="859"/>
      <c r="CH122" s="859"/>
      <c r="CI122" s="859"/>
      <c r="CJ122" s="859"/>
      <c r="CK122" s="866"/>
      <c r="CL122" s="835"/>
      <c r="CM122" s="835"/>
      <c r="CN122" s="835"/>
      <c r="CO122" s="836"/>
      <c r="CP122" s="844" t="s">
        <v>480</v>
      </c>
      <c r="CQ122" s="845"/>
      <c r="CR122" s="845"/>
      <c r="CS122" s="845"/>
      <c r="CT122" s="845"/>
      <c r="CU122" s="845"/>
      <c r="CV122" s="845"/>
      <c r="CW122" s="845"/>
      <c r="CX122" s="845"/>
      <c r="CY122" s="845"/>
      <c r="CZ122" s="845"/>
      <c r="DA122" s="845"/>
      <c r="DB122" s="845"/>
      <c r="DC122" s="845"/>
      <c r="DD122" s="845"/>
      <c r="DE122" s="845"/>
      <c r="DF122" s="846"/>
      <c r="DG122" s="816" t="s">
        <v>442</v>
      </c>
      <c r="DH122" s="817"/>
      <c r="DI122" s="817"/>
      <c r="DJ122" s="817"/>
      <c r="DK122" s="817"/>
      <c r="DL122" s="817" t="s">
        <v>231</v>
      </c>
      <c r="DM122" s="817"/>
      <c r="DN122" s="817"/>
      <c r="DO122" s="817"/>
      <c r="DP122" s="817"/>
      <c r="DQ122" s="817" t="s">
        <v>442</v>
      </c>
      <c r="DR122" s="817"/>
      <c r="DS122" s="817"/>
      <c r="DT122" s="817"/>
      <c r="DU122" s="817"/>
      <c r="DV122" s="794" t="s">
        <v>442</v>
      </c>
      <c r="DW122" s="794"/>
      <c r="DX122" s="794"/>
      <c r="DY122" s="794"/>
      <c r="DZ122" s="795"/>
    </row>
    <row r="123" spans="1:130" s="230" customFormat="1" ht="26.25" customHeight="1" x14ac:dyDescent="0.2">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442</v>
      </c>
      <c r="AG123" s="780"/>
      <c r="AH123" s="780"/>
      <c r="AI123" s="780"/>
      <c r="AJ123" s="781"/>
      <c r="AK123" s="782" t="s">
        <v>231</v>
      </c>
      <c r="AL123" s="780"/>
      <c r="AM123" s="780"/>
      <c r="AN123" s="780"/>
      <c r="AO123" s="781"/>
      <c r="AP123" s="821" t="s">
        <v>442</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481</v>
      </c>
      <c r="BP123" s="855"/>
      <c r="BQ123" s="851">
        <v>47583091</v>
      </c>
      <c r="BR123" s="852"/>
      <c r="BS123" s="852"/>
      <c r="BT123" s="852"/>
      <c r="BU123" s="852"/>
      <c r="BV123" s="852">
        <v>48149423</v>
      </c>
      <c r="BW123" s="852"/>
      <c r="BX123" s="852"/>
      <c r="BY123" s="852"/>
      <c r="BZ123" s="852"/>
      <c r="CA123" s="852">
        <v>48012166</v>
      </c>
      <c r="CB123" s="852"/>
      <c r="CC123" s="852"/>
      <c r="CD123" s="852"/>
      <c r="CE123" s="852"/>
      <c r="CF123" s="748"/>
      <c r="CG123" s="749"/>
      <c r="CH123" s="749"/>
      <c r="CI123" s="749"/>
      <c r="CJ123" s="853"/>
      <c r="CK123" s="866"/>
      <c r="CL123" s="835"/>
      <c r="CM123" s="835"/>
      <c r="CN123" s="835"/>
      <c r="CO123" s="836"/>
      <c r="CP123" s="844" t="s">
        <v>482</v>
      </c>
      <c r="CQ123" s="845"/>
      <c r="CR123" s="845"/>
      <c r="CS123" s="845"/>
      <c r="CT123" s="845"/>
      <c r="CU123" s="845"/>
      <c r="CV123" s="845"/>
      <c r="CW123" s="845"/>
      <c r="CX123" s="845"/>
      <c r="CY123" s="845"/>
      <c r="CZ123" s="845"/>
      <c r="DA123" s="845"/>
      <c r="DB123" s="845"/>
      <c r="DC123" s="845"/>
      <c r="DD123" s="845"/>
      <c r="DE123" s="845"/>
      <c r="DF123" s="846"/>
      <c r="DG123" s="779" t="s">
        <v>442</v>
      </c>
      <c r="DH123" s="780"/>
      <c r="DI123" s="780"/>
      <c r="DJ123" s="780"/>
      <c r="DK123" s="781"/>
      <c r="DL123" s="782" t="s">
        <v>442</v>
      </c>
      <c r="DM123" s="780"/>
      <c r="DN123" s="780"/>
      <c r="DO123" s="780"/>
      <c r="DP123" s="781"/>
      <c r="DQ123" s="782" t="s">
        <v>442</v>
      </c>
      <c r="DR123" s="780"/>
      <c r="DS123" s="780"/>
      <c r="DT123" s="780"/>
      <c r="DU123" s="781"/>
      <c r="DV123" s="821" t="s">
        <v>442</v>
      </c>
      <c r="DW123" s="822"/>
      <c r="DX123" s="822"/>
      <c r="DY123" s="822"/>
      <c r="DZ123" s="823"/>
    </row>
    <row r="124" spans="1:130" s="230" customFormat="1" ht="26.25" customHeight="1" thickBot="1" x14ac:dyDescent="0.25">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231</v>
      </c>
      <c r="AB124" s="780"/>
      <c r="AC124" s="780"/>
      <c r="AD124" s="780"/>
      <c r="AE124" s="781"/>
      <c r="AF124" s="782" t="s">
        <v>442</v>
      </c>
      <c r="AG124" s="780"/>
      <c r="AH124" s="780"/>
      <c r="AI124" s="780"/>
      <c r="AJ124" s="781"/>
      <c r="AK124" s="782" t="s">
        <v>231</v>
      </c>
      <c r="AL124" s="780"/>
      <c r="AM124" s="780"/>
      <c r="AN124" s="780"/>
      <c r="AO124" s="781"/>
      <c r="AP124" s="821" t="s">
        <v>442</v>
      </c>
      <c r="AQ124" s="822"/>
      <c r="AR124" s="822"/>
      <c r="AS124" s="822"/>
      <c r="AT124" s="823"/>
      <c r="AU124" s="847" t="s">
        <v>483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84.4</v>
      </c>
      <c r="BR124" s="842"/>
      <c r="BS124" s="842"/>
      <c r="BT124" s="842"/>
      <c r="BU124" s="842"/>
      <c r="BV124" s="842">
        <v>67.3</v>
      </c>
      <c r="BW124" s="842"/>
      <c r="BX124" s="842"/>
      <c r="BY124" s="842"/>
      <c r="BZ124" s="842"/>
      <c r="CA124" s="842">
        <v>68.599999999999994</v>
      </c>
      <c r="CB124" s="842"/>
      <c r="CC124" s="842"/>
      <c r="CD124" s="842"/>
      <c r="CE124" s="842"/>
      <c r="CF124" s="726"/>
      <c r="CG124" s="727"/>
      <c r="CH124" s="727"/>
      <c r="CI124" s="727"/>
      <c r="CJ124" s="843"/>
      <c r="CK124" s="867"/>
      <c r="CL124" s="867"/>
      <c r="CM124" s="867"/>
      <c r="CN124" s="867"/>
      <c r="CO124" s="868"/>
      <c r="CP124" s="844" t="s">
        <v>484</v>
      </c>
      <c r="CQ124" s="845"/>
      <c r="CR124" s="845"/>
      <c r="CS124" s="845"/>
      <c r="CT124" s="845"/>
      <c r="CU124" s="845"/>
      <c r="CV124" s="845"/>
      <c r="CW124" s="845"/>
      <c r="CX124" s="845"/>
      <c r="CY124" s="845"/>
      <c r="CZ124" s="845"/>
      <c r="DA124" s="845"/>
      <c r="DB124" s="845"/>
      <c r="DC124" s="845"/>
      <c r="DD124" s="845"/>
      <c r="DE124" s="845"/>
      <c r="DF124" s="846"/>
      <c r="DG124" s="763" t="s">
        <v>442</v>
      </c>
      <c r="DH124" s="764"/>
      <c r="DI124" s="764"/>
      <c r="DJ124" s="764"/>
      <c r="DK124" s="765"/>
      <c r="DL124" s="766" t="s">
        <v>231</v>
      </c>
      <c r="DM124" s="764"/>
      <c r="DN124" s="764"/>
      <c r="DO124" s="764"/>
      <c r="DP124" s="765"/>
      <c r="DQ124" s="766" t="s">
        <v>442</v>
      </c>
      <c r="DR124" s="764"/>
      <c r="DS124" s="764"/>
      <c r="DT124" s="764"/>
      <c r="DU124" s="765"/>
      <c r="DV124" s="828" t="s">
        <v>442</v>
      </c>
      <c r="DW124" s="829"/>
      <c r="DX124" s="829"/>
      <c r="DY124" s="829"/>
      <c r="DZ124" s="830"/>
    </row>
    <row r="125" spans="1:130" s="230" customFormat="1" ht="26.25" customHeight="1" x14ac:dyDescent="0.2">
      <c r="A125" s="884"/>
      <c r="B125" s="885"/>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442</v>
      </c>
      <c r="AB125" s="780"/>
      <c r="AC125" s="780"/>
      <c r="AD125" s="780"/>
      <c r="AE125" s="781"/>
      <c r="AF125" s="782" t="s">
        <v>470</v>
      </c>
      <c r="AG125" s="780"/>
      <c r="AH125" s="780"/>
      <c r="AI125" s="780"/>
      <c r="AJ125" s="781"/>
      <c r="AK125" s="782" t="s">
        <v>231</v>
      </c>
      <c r="AL125" s="780"/>
      <c r="AM125" s="780"/>
      <c r="AN125" s="780"/>
      <c r="AO125" s="781"/>
      <c r="AP125" s="821" t="s">
        <v>442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485</v>
      </c>
      <c r="CL125" s="832"/>
      <c r="CM125" s="832"/>
      <c r="CN125" s="832"/>
      <c r="CO125" s="833"/>
      <c r="CP125" s="840" t="s">
        <v>486</v>
      </c>
      <c r="CQ125" s="808"/>
      <c r="CR125" s="808"/>
      <c r="CS125" s="808"/>
      <c r="CT125" s="808"/>
      <c r="CU125" s="808"/>
      <c r="CV125" s="808"/>
      <c r="CW125" s="808"/>
      <c r="CX125" s="808"/>
      <c r="CY125" s="808"/>
      <c r="CZ125" s="808"/>
      <c r="DA125" s="808"/>
      <c r="DB125" s="808"/>
      <c r="DC125" s="808"/>
      <c r="DD125" s="808"/>
      <c r="DE125" s="808"/>
      <c r="DF125" s="809"/>
      <c r="DG125" s="841" t="s">
        <v>231</v>
      </c>
      <c r="DH125" s="825"/>
      <c r="DI125" s="825"/>
      <c r="DJ125" s="825"/>
      <c r="DK125" s="825"/>
      <c r="DL125" s="825" t="s">
        <v>231</v>
      </c>
      <c r="DM125" s="825"/>
      <c r="DN125" s="825"/>
      <c r="DO125" s="825"/>
      <c r="DP125" s="825"/>
      <c r="DQ125" s="825" t="s">
        <v>442</v>
      </c>
      <c r="DR125" s="825"/>
      <c r="DS125" s="825"/>
      <c r="DT125" s="825"/>
      <c r="DU125" s="825"/>
      <c r="DV125" s="826" t="s">
        <v>231</v>
      </c>
      <c r="DW125" s="826"/>
      <c r="DX125" s="826"/>
      <c r="DY125" s="826"/>
      <c r="DZ125" s="827"/>
    </row>
    <row r="126" spans="1:130" s="230" customFormat="1" ht="26.25" customHeight="1" thickBot="1" x14ac:dyDescent="0.25">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442</v>
      </c>
      <c r="AB126" s="780"/>
      <c r="AC126" s="780"/>
      <c r="AD126" s="780"/>
      <c r="AE126" s="781"/>
      <c r="AF126" s="782" t="s">
        <v>442</v>
      </c>
      <c r="AG126" s="780"/>
      <c r="AH126" s="780"/>
      <c r="AI126" s="780"/>
      <c r="AJ126" s="781"/>
      <c r="AK126" s="782" t="s">
        <v>231</v>
      </c>
      <c r="AL126" s="780"/>
      <c r="AM126" s="780"/>
      <c r="AN126" s="780"/>
      <c r="AO126" s="781"/>
      <c r="AP126" s="821" t="s">
        <v>231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487</v>
      </c>
      <c r="CQ126" s="752"/>
      <c r="CR126" s="752"/>
      <c r="CS126" s="752"/>
      <c r="CT126" s="752"/>
      <c r="CU126" s="752"/>
      <c r="CV126" s="752"/>
      <c r="CW126" s="752"/>
      <c r="CX126" s="752"/>
      <c r="CY126" s="752"/>
      <c r="CZ126" s="752"/>
      <c r="DA126" s="752"/>
      <c r="DB126" s="752"/>
      <c r="DC126" s="752"/>
      <c r="DD126" s="752"/>
      <c r="DE126" s="752"/>
      <c r="DF126" s="753"/>
      <c r="DG126" s="816" t="s">
        <v>442</v>
      </c>
      <c r="DH126" s="817"/>
      <c r="DI126" s="817"/>
      <c r="DJ126" s="817"/>
      <c r="DK126" s="817"/>
      <c r="DL126" s="817" t="s">
        <v>470</v>
      </c>
      <c r="DM126" s="817"/>
      <c r="DN126" s="817"/>
      <c r="DO126" s="817"/>
      <c r="DP126" s="817"/>
      <c r="DQ126" s="817" t="s">
        <v>442</v>
      </c>
      <c r="DR126" s="817"/>
      <c r="DS126" s="817"/>
      <c r="DT126" s="817"/>
      <c r="DU126" s="817"/>
      <c r="DV126" s="794" t="s">
        <v>442</v>
      </c>
      <c r="DW126" s="794"/>
      <c r="DX126" s="794"/>
      <c r="DY126" s="794"/>
      <c r="DZ126" s="795"/>
    </row>
    <row r="127" spans="1:130" s="230" customFormat="1" ht="26.25" customHeight="1" x14ac:dyDescent="0.2">
      <c r="A127" s="886"/>
      <c r="B127" s="887"/>
      <c r="C127" s="818" t="s">
        <v>488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442</v>
      </c>
      <c r="AB127" s="780"/>
      <c r="AC127" s="780"/>
      <c r="AD127" s="780"/>
      <c r="AE127" s="781"/>
      <c r="AF127" s="782" t="s">
        <v>231</v>
      </c>
      <c r="AG127" s="780"/>
      <c r="AH127" s="780"/>
      <c r="AI127" s="780"/>
      <c r="AJ127" s="781"/>
      <c r="AK127" s="782" t="s">
        <v>231</v>
      </c>
      <c r="AL127" s="780"/>
      <c r="AM127" s="780"/>
      <c r="AN127" s="780"/>
      <c r="AO127" s="781"/>
      <c r="AP127" s="821" t="s">
        <v>231</v>
      </c>
      <c r="AQ127" s="822"/>
      <c r="AR127" s="822"/>
      <c r="AS127" s="822"/>
      <c r="AT127" s="823"/>
      <c r="AU127" s="232"/>
      <c r="AV127" s="232"/>
      <c r="AW127" s="232"/>
      <c r="AX127" s="824"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493</v>
      </c>
      <c r="CQ127" s="752"/>
      <c r="CR127" s="752"/>
      <c r="CS127" s="752"/>
      <c r="CT127" s="752"/>
      <c r="CU127" s="752"/>
      <c r="CV127" s="752"/>
      <c r="CW127" s="752"/>
      <c r="CX127" s="752"/>
      <c r="CY127" s="752"/>
      <c r="CZ127" s="752"/>
      <c r="DA127" s="752"/>
      <c r="DB127" s="752"/>
      <c r="DC127" s="752"/>
      <c r="DD127" s="752"/>
      <c r="DE127" s="752"/>
      <c r="DF127" s="753"/>
      <c r="DG127" s="816" t="s">
        <v>231</v>
      </c>
      <c r="DH127" s="817"/>
      <c r="DI127" s="817"/>
      <c r="DJ127" s="817"/>
      <c r="DK127" s="817"/>
      <c r="DL127" s="817" t="s">
        <v>478</v>
      </c>
      <c r="DM127" s="817"/>
      <c r="DN127" s="817"/>
      <c r="DO127" s="817"/>
      <c r="DP127" s="817"/>
      <c r="DQ127" s="817" t="s">
        <v>442</v>
      </c>
      <c r="DR127" s="817"/>
      <c r="DS127" s="817"/>
      <c r="DT127" s="817"/>
      <c r="DU127" s="817"/>
      <c r="DV127" s="794" t="s">
        <v>442</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121657</v>
      </c>
      <c r="AB128" s="801"/>
      <c r="AC128" s="801"/>
      <c r="AD128" s="801"/>
      <c r="AE128" s="802"/>
      <c r="AF128" s="803">
        <v>115505</v>
      </c>
      <c r="AG128" s="801"/>
      <c r="AH128" s="801"/>
      <c r="AI128" s="801"/>
      <c r="AJ128" s="802"/>
      <c r="AK128" s="803">
        <v>107578</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442</v>
      </c>
      <c r="BG128" s="787"/>
      <c r="BH128" s="787"/>
      <c r="BI128" s="787"/>
      <c r="BJ128" s="787"/>
      <c r="BK128" s="787"/>
      <c r="BL128" s="810"/>
      <c r="BM128" s="786">
        <v>12.71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497</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442</v>
      </c>
      <c r="DM128" s="791"/>
      <c r="DN128" s="791"/>
      <c r="DO128" s="791"/>
      <c r="DP128" s="791"/>
      <c r="DQ128" s="791" t="s">
        <v>231</v>
      </c>
      <c r="DR128" s="791"/>
      <c r="DS128" s="791"/>
      <c r="DT128" s="791"/>
      <c r="DU128" s="791"/>
      <c r="DV128" s="792" t="s">
        <v>231</v>
      </c>
      <c r="DW128" s="792"/>
      <c r="DX128" s="792"/>
      <c r="DY128" s="792"/>
      <c r="DZ128" s="793"/>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16015207</v>
      </c>
      <c r="AB129" s="780"/>
      <c r="AC129" s="780"/>
      <c r="AD129" s="780"/>
      <c r="AE129" s="781"/>
      <c r="AF129" s="782">
        <v>16369776</v>
      </c>
      <c r="AG129" s="780"/>
      <c r="AH129" s="780"/>
      <c r="AI129" s="780"/>
      <c r="AJ129" s="781"/>
      <c r="AK129" s="782">
        <v>15952374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231</v>
      </c>
      <c r="BG129" s="771"/>
      <c r="BH129" s="771"/>
      <c r="BI129" s="771"/>
      <c r="BJ129" s="771"/>
      <c r="BK129" s="771"/>
      <c r="BL129" s="772"/>
      <c r="BM129" s="770">
        <v>17.71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3308515</v>
      </c>
      <c r="AB130" s="780"/>
      <c r="AC130" s="780"/>
      <c r="AD130" s="780"/>
      <c r="AE130" s="781"/>
      <c r="AF130" s="782">
        <v>3197198</v>
      </c>
      <c r="AG130" s="780"/>
      <c r="AH130" s="780"/>
      <c r="AI130" s="780"/>
      <c r="AJ130" s="781"/>
      <c r="AK130" s="782">
        <v>3158031</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12706692</v>
      </c>
      <c r="AB131" s="764"/>
      <c r="AC131" s="764"/>
      <c r="AD131" s="764"/>
      <c r="AE131" s="765"/>
      <c r="AF131" s="766">
        <v>13172578</v>
      </c>
      <c r="AG131" s="764"/>
      <c r="AH131" s="764"/>
      <c r="AI131" s="764"/>
      <c r="AJ131" s="765"/>
      <c r="AK131" s="766">
        <v>12794343</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68.599999999999994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13.43168623</v>
      </c>
      <c r="AB132" s="745"/>
      <c r="AC132" s="745"/>
      <c r="AD132" s="745"/>
      <c r="AE132" s="746"/>
      <c r="AF132" s="747">
        <v>12.893816230000001</v>
      </c>
      <c r="AG132" s="745"/>
      <c r="AH132" s="745"/>
      <c r="AI132" s="745"/>
      <c r="AJ132" s="746"/>
      <c r="AK132" s="747">
        <v>12.86295045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13.6</v>
      </c>
      <c r="AB133" s="724"/>
      <c r="AC133" s="724"/>
      <c r="AD133" s="724"/>
      <c r="AE133" s="725"/>
      <c r="AF133" s="723">
        <v>13.1</v>
      </c>
      <c r="AG133" s="724"/>
      <c r="AH133" s="724"/>
      <c r="AI133" s="724"/>
      <c r="AJ133" s="725"/>
      <c r="AK133" s="723">
        <v>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Ukr2bgSqrSTprvomf/AxdgT2wmZmwshXjrJELDQNE3WR+mV7+7AWeEF/yHTzjHS0mHwl9dBtuFOyju+jYLgig==" saltValue="q/MBnI/GGKvkHX34iAr9D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BF5H0D1PmlEDaGFu01UeLI1iRUglFMk8EfSN3t0JumwmRlXjN/Vpt4Az5LdjblfTDbE/lhsQp3oxGFdHjz3xw==" saltValue="fBg0HC5QgQewjQWcHK+A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Co21OMDEGShP4CqNVuEpme4vUxD2aS68YbzUow3q7bs/t7edFsKMmGR8Mv6OfB+7svpZkB4BghSRbOYwm/+lg==" saltValue="EvnzOgf/OULhfxCZWRRn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516</v>
      </c>
      <c r="AL9" s="1130"/>
      <c r="AM9" s="1130"/>
      <c r="AN9" s="1131"/>
      <c r="AO9" s="281">
        <v>4671854</v>
      </c>
      <c r="AP9" s="281">
        <v>103376</v>
      </c>
      <c r="AQ9" s="282">
        <v>96294</v>
      </c>
      <c r="AR9" s="283">
        <v>7.4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517</v>
      </c>
      <c r="AL10" s="1130"/>
      <c r="AM10" s="1130"/>
      <c r="AN10" s="1131"/>
      <c r="AO10" s="284">
        <v>559378</v>
      </c>
      <c r="AP10" s="284">
        <v>12378</v>
      </c>
      <c r="AQ10" s="285">
        <v>9127</v>
      </c>
      <c r="AR10" s="286">
        <v>35.6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t="s">
        <v>519</v>
      </c>
      <c r="AP11" s="284" t="s">
        <v>519</v>
      </c>
      <c r="AQ11" s="285">
        <v>1877</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519</v>
      </c>
      <c r="AP12" s="284" t="s">
        <v>519</v>
      </c>
      <c r="AQ12" s="285">
        <v>3</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521</v>
      </c>
      <c r="AL13" s="1130"/>
      <c r="AM13" s="1130"/>
      <c r="AN13" s="1131"/>
      <c r="AO13" s="284">
        <v>121346</v>
      </c>
      <c r="AP13" s="284">
        <v>2685</v>
      </c>
      <c r="AQ13" s="285">
        <v>3892</v>
      </c>
      <c r="AR13" s="286">
        <v>-31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522</v>
      </c>
      <c r="AL14" s="1130"/>
      <c r="AM14" s="1130"/>
      <c r="AN14" s="1131"/>
      <c r="AO14" s="284">
        <v>217050</v>
      </c>
      <c r="AP14" s="284">
        <v>4803</v>
      </c>
      <c r="AQ14" s="285">
        <v>2462</v>
      </c>
      <c r="AR14" s="286">
        <v>95.1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523</v>
      </c>
      <c r="AL15" s="1133"/>
      <c r="AM15" s="1133"/>
      <c r="AN15" s="1134"/>
      <c r="AO15" s="284">
        <v>-387704</v>
      </c>
      <c r="AP15" s="284">
        <v>-8579</v>
      </c>
      <c r="AQ15" s="285">
        <v>-6988</v>
      </c>
      <c r="AR15" s="286">
        <v>22.8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5181924</v>
      </c>
      <c r="AP16" s="284">
        <v>114662</v>
      </c>
      <c r="AQ16" s="285">
        <v>106666</v>
      </c>
      <c r="AR16" s="286">
        <v>7.5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528</v>
      </c>
      <c r="AL21" s="1136"/>
      <c r="AM21" s="1136"/>
      <c r="AN21" s="1137"/>
      <c r="AO21" s="297">
        <v>9.4700000000000006</v>
      </c>
      <c r="AP21" s="298">
        <v>10.06</v>
      </c>
      <c r="AQ21" s="299">
        <v>-0.59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529</v>
      </c>
      <c r="AL22" s="1136"/>
      <c r="AM22" s="1136"/>
      <c r="AN22" s="1137"/>
      <c r="AO22" s="302">
        <v>98.2</v>
      </c>
      <c r="AP22" s="303">
        <v>97.2</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3281198</v>
      </c>
      <c r="AP32" s="312">
        <v>72604</v>
      </c>
      <c r="AQ32" s="313">
        <v>68340</v>
      </c>
      <c r="AR32" s="314">
        <v>6.2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519</v>
      </c>
      <c r="AP34" s="312" t="s">
        <v>519</v>
      </c>
      <c r="AQ34" s="313">
        <v>8</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1246555</v>
      </c>
      <c r="AP35" s="312">
        <v>27583</v>
      </c>
      <c r="AQ35" s="313">
        <v>18092</v>
      </c>
      <c r="AR35" s="314">
        <v>52.5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383567</v>
      </c>
      <c r="AP36" s="312">
        <v>8487</v>
      </c>
      <c r="AQ36" s="313">
        <v>2835</v>
      </c>
      <c r="AR36" s="314">
        <v>199.4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t="s">
        <v>519</v>
      </c>
      <c r="AP37" s="312" t="s">
        <v>519</v>
      </c>
      <c r="AQ37" s="313">
        <v>473</v>
      </c>
      <c r="AR37" s="314" t="s">
        <v>519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v>19</v>
      </c>
      <c r="AP38" s="315">
        <v>0</v>
      </c>
      <c r="AQ38" s="316">
        <v>2</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v>-107578</v>
      </c>
      <c r="AP39" s="312">
        <v>-2380</v>
      </c>
      <c r="AQ39" s="313">
        <v>-2965</v>
      </c>
      <c r="AR39" s="314">
        <v>-19.7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-3158031</v>
      </c>
      <c r="AP40" s="312">
        <v>-69879</v>
      </c>
      <c r="AQ40" s="313">
        <v>-61502</v>
      </c>
      <c r="AR40" s="314">
        <v>13.6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1645730</v>
      </c>
      <c r="AP41" s="312">
        <v>36416</v>
      </c>
      <c r="AQ41" s="313">
        <v>25283</v>
      </c>
      <c r="AR41" s="314">
        <v>44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511</v>
      </c>
      <c r="AN49" s="1124" t="s">
        <v>545</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2510244</v>
      </c>
      <c r="AN51" s="334">
        <v>52789</v>
      </c>
      <c r="AO51" s="335">
        <v>-30</v>
      </c>
      <c r="AP51" s="336">
        <v>83774</v>
      </c>
      <c r="AQ51" s="337">
        <v>-1.5</v>
      </c>
      <c r="AR51" s="338">
        <v>-28.5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1540643</v>
      </c>
      <c r="AN52" s="342">
        <v>32399</v>
      </c>
      <c r="AO52" s="343">
        <v>-29.3</v>
      </c>
      <c r="AP52" s="344">
        <v>52179</v>
      </c>
      <c r="AQ52" s="345">
        <v>2.7</v>
      </c>
      <c r="AR52" s="346">
        <v>-32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3474999</v>
      </c>
      <c r="AN53" s="334">
        <v>73971</v>
      </c>
      <c r="AO53" s="335">
        <v>40.1</v>
      </c>
      <c r="AP53" s="336">
        <v>132981</v>
      </c>
      <c r="AQ53" s="337">
        <v>58.7</v>
      </c>
      <c r="AR53" s="338">
        <v>-18.600000000000001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2282316</v>
      </c>
      <c r="AN54" s="342">
        <v>48583</v>
      </c>
      <c r="AO54" s="343">
        <v>50</v>
      </c>
      <c r="AP54" s="344">
        <v>56973</v>
      </c>
      <c r="AQ54" s="345">
        <v>9.1999999999999993</v>
      </c>
      <c r="AR54" s="346">
        <v>40.799999999999997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2766090</v>
      </c>
      <c r="AN55" s="334">
        <v>59554</v>
      </c>
      <c r="AO55" s="335">
        <v>-19.5</v>
      </c>
      <c r="AP55" s="336">
        <v>128523</v>
      </c>
      <c r="AQ55" s="337">
        <v>-3.4</v>
      </c>
      <c r="AR55" s="338">
        <v>-16.100000000000001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1716414</v>
      </c>
      <c r="AN56" s="342">
        <v>36954</v>
      </c>
      <c r="AO56" s="343">
        <v>-23.9</v>
      </c>
      <c r="AP56" s="344">
        <v>56792</v>
      </c>
      <c r="AQ56" s="345">
        <v>-0.3</v>
      </c>
      <c r="AR56" s="346">
        <v>-23.6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4290584</v>
      </c>
      <c r="AN57" s="334">
        <v>93589</v>
      </c>
      <c r="AO57" s="335">
        <v>57.1</v>
      </c>
      <c r="AP57" s="336">
        <v>92919</v>
      </c>
      <c r="AQ57" s="337">
        <v>-27.7</v>
      </c>
      <c r="AR57" s="338">
        <v>84.8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2520260</v>
      </c>
      <c r="AN58" s="342">
        <v>54973</v>
      </c>
      <c r="AO58" s="343">
        <v>48.8</v>
      </c>
      <c r="AP58" s="344">
        <v>54128</v>
      </c>
      <c r="AQ58" s="345">
        <v>-4.7</v>
      </c>
      <c r="AR58" s="346">
        <v>53.5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6156283</v>
      </c>
      <c r="AN59" s="334">
        <v>136222</v>
      </c>
      <c r="AO59" s="335">
        <v>45.6</v>
      </c>
      <c r="AP59" s="336">
        <v>103663</v>
      </c>
      <c r="AQ59" s="337">
        <v>11.6</v>
      </c>
      <c r="AR59" s="338">
        <v>34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4646983</v>
      </c>
      <c r="AN60" s="342">
        <v>102825</v>
      </c>
      <c r="AO60" s="343">
        <v>87</v>
      </c>
      <c r="AP60" s="344">
        <v>64346</v>
      </c>
      <c r="AQ60" s="345">
        <v>18.899999999999999</v>
      </c>
      <c r="AR60" s="346">
        <v>68.099999999999994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3839640</v>
      </c>
      <c r="AN61" s="349">
        <v>83225</v>
      </c>
      <c r="AO61" s="350">
        <v>18.7</v>
      </c>
      <c r="AP61" s="351">
        <v>108372</v>
      </c>
      <c r="AQ61" s="352">
        <v>7.5</v>
      </c>
      <c r="AR61" s="338">
        <v>11.2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2541323</v>
      </c>
      <c r="AN62" s="342">
        <v>55147</v>
      </c>
      <c r="AO62" s="343">
        <v>26.5</v>
      </c>
      <c r="AP62" s="344">
        <v>56884</v>
      </c>
      <c r="AQ62" s="345">
        <v>5.2</v>
      </c>
      <c r="AR62" s="346">
        <v>21.3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jrsKaByFWDg+Tmf+UD0Hfk7PviUGjQ2X+mdTGT0mL2cb5bXterVw26pwgqEqK3Jp9fula4GKc8zGmwnd7HSE2A==" saltValue="uF+4/RUAmPIan2kQtrIa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0" spans="125:125" ht="13.5" hidden="1" customHeight="1" x14ac:dyDescent="0.2"/>
    <row r="121" spans="125:125" ht="13.5" hidden="1" customHeight="1" x14ac:dyDescent="0.2">
      <c r="DU121" s="259"/>
    </row>
  </sheetData>
  <sheetProtection algorithmName="SHA-512" hashValue="e2xXN5TNwiclU9W2aIjFLwBXX2pUtY3qytVlzXfulI9QIQatZY/UayrtIBmkQFaRM4Wxr/j9WDvwHFhlY9VcCw==" saltValue="Fei1E626aei1IexclU7J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e8e0n99Kfk6nr9U+2zQ9dJLZUrqzLCITNx/z7X75YdM3+c4sZE1lRAlm2ADRfpqn+rEk4M5S3ciFIHASnwEpXQ==" saltValue="Qg1HU3eDXt6VlKQfM/z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17.63</v>
      </c>
      <c r="G47" s="12">
        <v>17.79</v>
      </c>
      <c r="H47" s="12">
        <v>18.07</v>
      </c>
      <c r="I47" s="12">
        <v>17.72</v>
      </c>
      <c r="J47" s="13">
        <v>17.899999999999999</v>
      </c>
    </row>
    <row r="48" spans="2:10" ht="57.75" customHeight="1" x14ac:dyDescent="0.2">
      <c r="B48" s="14"/>
      <c r="C48" s="1141" t="s">
        <v>4</v>
      </c>
      <c r="D48" s="1141"/>
      <c r="E48" s="1142"/>
      <c r="F48" s="15">
        <v>4.46</v>
      </c>
      <c r="G48" s="16">
        <v>4.09</v>
      </c>
      <c r="H48" s="16">
        <v>4.13</v>
      </c>
      <c r="I48" s="16">
        <v>7.16</v>
      </c>
      <c r="J48" s="17">
        <v>6.23</v>
      </c>
    </row>
    <row r="49" spans="2:10" ht="57.75" customHeight="1" thickBot="1" x14ac:dyDescent="0.25">
      <c r="B49" s="18"/>
      <c r="C49" s="1143" t="s">
        <v>5</v>
      </c>
      <c r="D49" s="1143"/>
      <c r="E49" s="1144"/>
      <c r="F49" s="19">
        <v>6.89</v>
      </c>
      <c r="G49" s="20">
        <v>3.91</v>
      </c>
      <c r="H49" s="20">
        <v>3.58</v>
      </c>
      <c r="I49" s="20">
        <v>5.93</v>
      </c>
      <c r="J49" s="21">
        <v>2.38</v>
      </c>
    </row>
    <row r="50" spans="2:10" ht="13.2" x14ac:dyDescent="0.2"/>
  </sheetData>
  <sheetProtection algorithmName="SHA-512" hashValue="wqC04dx1jItaK6R+bzzTPHr4CmUL5zLDtZBfoTL5JZJN49DCejtbPCDS6uHvq7lYcdLO7e6nOMesm8sD4nWscw==" saltValue="vZigQOw62/7vwzZ4PiJZ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興津　洋佑</cp:lastModifiedBy>
  <dcterms:created xsi:type="dcterms:W3CDTF">2024-03-14T03:24:14Z</dcterms:created>
  <dcterms:modified xsi:type="dcterms:W3CDTF">2024-03-25T01:17:53Z</dcterms:modified>
  <cp:category/>
</cp:coreProperties>
</file>