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E40" i="9"/>
  <c r="AM40" i="9"/>
  <c r="U40" i="9"/>
  <c r="C40" i="9"/>
  <c r="BE39" i="9"/>
  <c r="AM39" i="9"/>
  <c r="U39" i="9"/>
  <c r="C39" i="9"/>
  <c r="BE38" i="9"/>
  <c r="AM38" i="9"/>
  <c r="U38" i="9"/>
  <c r="C38" i="9"/>
  <c r="BE37" i="9"/>
  <c r="U37" i="9"/>
  <c r="C37" i="9"/>
  <c r="BE36" i="9"/>
  <c r="C36" i="9"/>
  <c r="BE35" i="9"/>
  <c r="CO34" i="9"/>
  <c r="CO35" i="9" s="1"/>
  <c r="CO36" i="9" s="1"/>
  <c r="CO37" i="9" s="1"/>
  <c r="CO38" i="9" s="1"/>
  <c r="CO39" i="9" s="1"/>
  <c r="CO40" i="9" s="1"/>
  <c r="BW34" i="9"/>
  <c r="BW35" i="9" s="1"/>
  <c r="BW36" i="9" s="1"/>
  <c r="BW37" i="9" s="1"/>
  <c r="BW38" i="9" s="1"/>
  <c r="BW39" i="9" s="1"/>
  <c r="BW40" i="9" s="1"/>
  <c r="BE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AM36" i="9" s="1"/>
  <c r="AM37" i="9" s="1"/>
</calcChain>
</file>

<file path=xl/sharedStrings.xml><?xml version="1.0" encoding="utf-8"?>
<sst xmlns="http://schemas.openxmlformats.org/spreadsheetml/2006/main" count="938" uniqueCount="551">
  <si>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</si>
  <si>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</si>
  <si>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</si>
  <si>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</si>
  <si>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</si>
  <si>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</si>
  <si>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</si>
  <si>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</si>
  <si>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</si>
  <si>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</si>
  <si>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</si>
  <si>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</si>
  <si>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</si>
  <si>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</si>
  <si>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</si>
  <si>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</si>
  <si>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</si>
  <si>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</si>
  <si>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</si>
  <si>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</si>
  <si>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</si>
  <si>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</si>
  <si>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</si>
  <si>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</si>
  <si>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</si>
  <si>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</si>
  <si>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</si>
  <si>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</si>
  <si>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</si>
  <si>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</si>
  <si>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</si>
  <si>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</si>
  <si>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</si>
  <si>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</si>
  <si>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</si>
  <si>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</si>
  <si>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</si>
  <si>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</si>
  <si>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</si>
  <si>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</si>
  <si>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</si>
  <si>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</si>
  <si>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</si>
  <si>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</si>
  <si>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</si>
  <si>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</si>
  <si>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</si>
  <si>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</si>
  <si>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</si>
  <si>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</si>
  <si>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</si>
  <si>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</si>
  <si>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</si>
  <si>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</si>
  <si>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</si>
  <si>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</si>
  <si>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</si>
  <si>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</si>
  <si>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</si>
  <si>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</si>
  <si>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</si>
  <si>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</si>
  <si>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</si>
  <si>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</si>
  <si>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</si>
  <si>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</si>
  <si>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</si>
  <si>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</si>
  <si>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</si>
  <si>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</si>
  <si>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</si>
  <si>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</si>
  <si>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</si>
  <si>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</si>
  <si>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</si>
  <si>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</si>
  <si>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</si>
  <si>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</si>
  <si>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</si>
  <si>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</si>
  <si>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</si>
  <si>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</si>
  <si>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</si>
  <si>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</si>
  <si>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</si>
  <si>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</si>
  <si>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</si>
  <si>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</si>
  <si>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</si>
  <si>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</si>
  <si>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</si>
  <si>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</si>
  <si>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</si>
  <si>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</si>
  <si>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</si>
  <si>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</si>
  <si>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</si>
  <si>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</si>
  <si>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</si>
  <si>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</si>
  <si>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</si>
  <si>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</si>
  <si>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</si>
  <si>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</si>
  <si>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</si>
  <si>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</si>
  <si>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</si>
  <si>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</si>
  <si>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</si>
  <si>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</si>
  <si>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</si>
  <si>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</si>
  <si>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</si>
  <si>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</si>
  <si>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</si>
  <si>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</si>
  <si>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</si>
  <si>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</si>
  <si>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</si>
  <si>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</si>
  <si>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</si>
  <si>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</si>
  <si>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</si>
  <si>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</si>
  <si>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</si>
  <si>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</si>
  <si>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</si>
  <si>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</si>
  <si>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</si>
  <si>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</si>
  <si>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</si>
  <si>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</si>
  <si>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</si>
  <si>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</si>
  <si>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</si>
  <si>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</si>
  <si>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</si>
  <si>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</si>
  <si>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</si>
  <si>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</si>
  <si>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</si>
  <si>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</si>
  <si>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</si>
  <si>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</si>
  <si>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</si>
  <si>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</si>
  <si>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</si>
  <si>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</si>
  <si>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</si>
  <si>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</si>
  <si>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</si>
  <si>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</si>
  <si>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</si>
  <si>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</si>
  <si>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</si>
  <si>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</si>
  <si>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</si>
  <si>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</si>
  <si>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</si>
  <si>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</si>
  <si>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</si>
  <si>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</si>
  <si>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</si>
  <si>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</si>
  <si>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</si>
  <si>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</si>
  <si>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</si>
  <si>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</si>
  <si>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</si>
  <si>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</si>
  <si>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</si>
  <si>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</si>
  <si>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</si>
  <si>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</si>
  <si>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</si>
  <si>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</si>
  <si>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</si>
  <si>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</si>
  <si>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</si>
  <si>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</si>
  <si>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</si>
  <si>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</si>
  <si>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</si>
  <si>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</si>
  <si>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</si>
  <si>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</si>
  <si>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</si>
  <si>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</si>
  <si>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</si>
  <si>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</si>
  <si>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</si>
  <si>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</si>
  <si>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</si>
  <si>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</si>
  <si>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</si>
  <si>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兵庫県三木市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</si>
  <si>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</si>
  <si>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</si>
  <si>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</si>
  <si>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</si>
  <si>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</si>
  <si>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</si>
  <si>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</si>
  <si>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</si>
  <si>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</si>
  <si>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</si>
  <si>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</si>
  <si>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</si>
  <si>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</si>
  <si>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</si>
  <si>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</si>
  <si>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</si>
  <si>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</si>
  <si>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</si>
  <si>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</si>
  <si>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</si>
  <si>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</si>
  <si>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</si>
  <si>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</si>
  <si>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</si>
  <si>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</si>
  <si>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</si>
  <si>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</si>
  <si>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</si>
  <si>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</si>
  <si>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</si>
  <si>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</si>
  <si>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</si>
  <si>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</si>
  <si>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</si>
  <si>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</si>
  <si>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</si>
  <si>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</si>
  <si>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</si>
  <si>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</si>
  <si>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</si>
  <si>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</si>
  <si>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</si>
  <si>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</si>
  <si>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</si>
  <si>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</si>
  <si>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</si>
  <si>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</si>
  <si>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</si>
  <si>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</si>
  <si>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</si>
  <si>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</si>
  <si>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</si>
  <si>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</si>
  <si>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</si>
  <si>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</si>
  <si>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</si>
  <si>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</si>
  <si>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</si>
  <si>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</si>
  <si>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</si>
  <si>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</si>
  <si>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</si>
  <si>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</si>
  <si>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</si>
  <si>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</si>
  <si>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</si>
  <si>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</si>
  <si>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</si>
  <si>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</si>
  <si>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</si>
  <si>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</si>
  <si>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</si>
  <si>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</si>
  <si>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</si>
  <si>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</si>
  <si>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</si>
  <si>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</si>
  <si>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</si>
  <si>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</si>
  <si>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</si>
  <si>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</si>
  <si>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</si>
  <si>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</si>
  <si>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</si>
  <si>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</si>
  <si>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</si>
  <si>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</si>
  <si>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</si>
  <si>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</si>
  <si>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</si>
  <si>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</si>
  <si>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</si>
  <si>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</si>
  <si>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</si>
  <si>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</si>
  <si>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</si>
  <si>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</si>
  <si>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</si>
  <si>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</si>
  <si>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</si>
  <si>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</si>
  <si>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</si>
  <si>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</si>
  <si>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</si>
  <si>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</si>
  <si>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</si>
  <si>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</si>
  <si>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</si>
  <si>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</si>
  <si>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</si>
  <si>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</si>
  <si>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</si>
  <si>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</si>
  <si>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</si>
  <si>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</si>
  <si>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</si>
  <si>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</si>
  <si>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</si>
  <si>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</si>
  <si>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</si>
  <si>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</si>
  <si>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</si>
  <si>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</si>
  <si>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</si>
  <si>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</si>
  <si>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</si>
  <si>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</si>
  <si>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</si>
  <si>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</si>
  <si>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</si>
  <si>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</si>
  <si>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</si>
  <si>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</si>
  <si>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</si>
  <si>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</si>
  <si>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</si>
  <si>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</si>
  <si>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</si>
  <si>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</si>
  <si>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</si>
  <si>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</si>
  <si>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</si>
  <si>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</si>
  <si>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</si>
  <si>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</si>
  <si>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</si>
  <si>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</si>
  <si>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兵庫県三木市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</si>
  <si>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</si>
  <si>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</si>
  <si>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</si>
  <si>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</si>
  <si>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</si>
  <si>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</si>
  <si>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</si>
  <si>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</si>
  <si>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</si>
  <si>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</si>
  <si>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</si>
  <si>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</si>
  <si>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</si>
  <si>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</si>
  <si>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</si>
  <si>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</si>
  <si>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</si>
  <si>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</si>
  <si>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</si>
  <si>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</si>
  <si>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</si>
  <si>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</si>
  <si>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</si>
  <si>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</si>
  <si>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</si>
  <si>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</si>
  <si>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</si>
  <si>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</si>
  <si>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</si>
  <si>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</si>
  <si>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</si>
  <si>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</si>
  <si>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</si>
  <si>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</si>
  <si>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</si>
  <si>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</si>
  <si>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</si>
  <si>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</si>
  <si>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</si>
  <si>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</si>
  <si>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</si>
  <si>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農業共済事業会計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</si>
  <si>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</si>
  <si>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</si>
  <si>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</si>
  <si>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</si>
  <si>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</si>
  <si>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</si>
  <si>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</si>
  <si>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</si>
  <si>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</si>
  <si>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</si>
  <si>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</si>
  <si>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</si>
  <si>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</si>
  <si>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</si>
  <si>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</si>
  <si>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</si>
  <si>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</si>
  <si>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</si>
  <si>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</si>
  <si>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</si>
  <si>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</si>
  <si>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</si>
  <si>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</si>
  <si>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</si>
  <si>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</si>
  <si>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</si>
  <si>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</si>
  <si>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</si>
  <si>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</si>
  <si>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</si>
  <si>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</si>
  <si>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</si>
  <si>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</si>
  <si>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</si>
  <si>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</si>
  <si>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</si>
  <si>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</si>
  <si>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</si>
  <si>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</si>
  <si>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</si>
  <si>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</si>
  <si>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</si>
  <si>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</si>
  <si>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</si>
  <si>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</si>
  <si>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</si>
  <si>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</si>
  <si>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</si>
  <si>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</si>
  <si>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</si>
  <si>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</si>
  <si>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</si>
  <si>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</si>
  <si>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</si>
  <si>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</si>
  <si>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</si>
  <si>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</si>
  <si>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</si>
  <si>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</si>
  <si>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</si>
  <si>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</si>
  <si>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</si>
  <si>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</si>
  <si>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</si>
  <si>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</si>
  <si>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</si>
  <si>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</si>
  <si>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</si>
  <si>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</si>
  <si>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</si>
  <si>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</si>
  <si>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</si>
  <si>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</si>
  <si>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</si>
  <si>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</si>
  <si>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</si>
  <si>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</si>
  <si>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</si>
  <si>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</si>
  <si>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</si>
  <si>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</si>
  <si>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</si>
  <si>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</si>
  <si>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</si>
  <si>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</si>
  <si>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</si>
  <si>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</si>
  <si>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</si>
  <si>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</si>
  <si>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</si>
  <si>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</si>
  <si>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</si>
  <si>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</si>
  <si>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</si>
  <si>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</si>
  <si>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</si>
  <si>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</si>
  <si>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</si>
  <si>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</si>
  <si>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</si>
  <si>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</si>
  <si>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</si>
  <si>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</si>
  <si>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</si>
  <si>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</si>
  <si>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</si>
  <si>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</si>
  <si>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</si>
  <si>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</si>
  <si>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</si>
  <si>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</si>
  <si>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</si>
  <si>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</si>
  <si>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</si>
  <si>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</si>
  <si>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</si>
  <si>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</si>
  <si>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</si>
  <si>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</si>
  <si>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</si>
  <si>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</si>
  <si>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</si>
  <si>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</si>
  <si>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</si>
  <si>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</si>
  <si>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</si>
  <si>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</si>
  <si>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</si>
  <si>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</si>
  <si>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</si>
  <si>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</si>
  <si>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</si>
  <si>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</si>
  <si>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1.51</t>
  </si>
  <si>
    <t>▲ 2.16</t>
  </si>
  <si>
    <t>▲ 1.68</t>
  </si>
  <si>
    <t>国民健康保険特別会計</t>
  </si>
  <si>
    <t>▲ 0.18</t>
  </si>
  <si>
    <t>▲ 0.62</t>
  </si>
  <si>
    <t>水道事業会計</t>
  </si>
  <si>
    <t>下水道事業会計</t>
  </si>
  <si>
    <t>病院事業会計</t>
  </si>
  <si>
    <t>▲ 4.44</t>
  </si>
  <si>
    <t>▲ 5.09</t>
  </si>
  <si>
    <t>▲ 6.35</t>
  </si>
  <si>
    <t>▲ 6.68</t>
  </si>
  <si>
    <t>一般会計</t>
  </si>
  <si>
    <t>介護保険特別会計</t>
  </si>
  <si>
    <t>農業共済事業会計</t>
  </si>
  <si>
    <t>後期高齢者医療事業特別会計</t>
  </si>
  <si>
    <t>その他会計（赤字）</t>
  </si>
  <si>
    <t>その他会計（黒字）</t>
  </si>
  <si>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</si>
  <si>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</si>
  <si>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</si>
  <si>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4"/>
  </si>
  <si>
    <t>播磨内陸医務事業組合</t>
    <rPh sb="0" eb="2">
      <t>ハリマ</t>
    </rPh>
    <rPh sb="2" eb="4">
      <t>ナイリク</t>
    </rPh>
    <rPh sb="4" eb="6">
      <t>イム</t>
    </rPh>
    <rPh sb="6" eb="8">
      <t>ジギョウ</t>
    </rPh>
    <rPh sb="8" eb="10">
      <t>クミアイ</t>
    </rPh>
    <phoneticPr fontId="24"/>
  </si>
  <si>
    <t>北播磨総合医療センター企業団</t>
    <rPh sb="0" eb="1">
      <t>キタ</t>
    </rPh>
    <rPh sb="1" eb="3">
      <t>ハリマ</t>
    </rPh>
    <rPh sb="3" eb="5">
      <t>ソウゴウ</t>
    </rPh>
    <rPh sb="5" eb="7">
      <t>イリョウ</t>
    </rPh>
    <rPh sb="11" eb="13">
      <t>キギョウ</t>
    </rPh>
    <rPh sb="13" eb="14">
      <t>ダン</t>
    </rPh>
    <phoneticPr fontId="24"/>
  </si>
  <si>
    <t>（公財）三木市文化振興財団</t>
    <rPh sb="1" eb="2">
      <t>コウ</t>
    </rPh>
    <rPh sb="2" eb="3">
      <t>ザイ</t>
    </rPh>
    <rPh sb="4" eb="7">
      <t>ミキシ</t>
    </rPh>
    <rPh sb="7" eb="9">
      <t>ブンカ</t>
    </rPh>
    <rPh sb="9" eb="11">
      <t>シンコウ</t>
    </rPh>
    <rPh sb="11" eb="13">
      <t>ザイダン</t>
    </rPh>
    <phoneticPr fontId="24"/>
  </si>
  <si>
    <t>（公財）三木市スポーツ振興基金</t>
    <rPh sb="1" eb="2">
      <t>コウ</t>
    </rPh>
    <rPh sb="2" eb="3">
      <t>ザイ</t>
    </rPh>
    <rPh sb="4" eb="7">
      <t>ミキシ</t>
    </rPh>
    <rPh sb="11" eb="13">
      <t>シンコウ</t>
    </rPh>
    <rPh sb="13" eb="15">
      <t>キキン</t>
    </rPh>
    <phoneticPr fontId="24"/>
  </si>
  <si>
    <t>（公財）三木山人と馬とのふれあいの森協会</t>
    <rPh sb="1" eb="2">
      <t>コウ</t>
    </rPh>
    <rPh sb="2" eb="3">
      <t>ザイ</t>
    </rPh>
    <rPh sb="4" eb="6">
      <t>ミキ</t>
    </rPh>
    <rPh sb="6" eb="7">
      <t>ヤマ</t>
    </rPh>
    <rPh sb="7" eb="8">
      <t>ヒト</t>
    </rPh>
    <rPh sb="9" eb="10">
      <t>ウマ</t>
    </rPh>
    <rPh sb="17" eb="18">
      <t>モリ</t>
    </rPh>
    <rPh sb="18" eb="20">
      <t>キョウカイ</t>
    </rPh>
    <phoneticPr fontId="24"/>
  </si>
  <si>
    <t>みきやま（株）</t>
    <rPh sb="5" eb="6">
      <t>カブ</t>
    </rPh>
    <phoneticPr fontId="24"/>
  </si>
  <si>
    <t>（株）エフエム三木</t>
    <rPh sb="1" eb="2">
      <t>カブ</t>
    </rPh>
    <rPh sb="7" eb="9">
      <t>ミキ</t>
    </rPh>
    <phoneticPr fontId="24"/>
  </si>
  <si>
    <t>三木市土地開発公社</t>
    <rPh sb="0" eb="3">
      <t>ミキシ</t>
    </rPh>
    <rPh sb="3" eb="5">
      <t>トチ</t>
    </rPh>
    <rPh sb="5" eb="7">
      <t>カイハツ</t>
    </rPh>
    <rPh sb="7" eb="9">
      <t>コウシャ</t>
    </rPh>
    <phoneticPr fontId="24"/>
  </si>
  <si>
    <t>（株）吉川まちづくり公社</t>
    <rPh sb="1" eb="2">
      <t>カブ</t>
    </rPh>
    <rPh sb="3" eb="5">
      <t>ヨカワ</t>
    </rPh>
    <rPh sb="10" eb="12">
      <t>コウシャ</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</si>
</sst>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42807</c:v>
                </c:pt>
                <c:pt idx="1">
                  <c:v>43452</c:v>
                </c:pt>
                <c:pt idx="2">
                  <c:v>40052</c:v>
                </c:pt>
                <c:pt idx="3">
                  <c:v>52623</c:v>
                </c:pt>
                <c:pt idx="4">
                  <c:v>83006</c:v>
                </c:pt>
              </c:numCache>
            </c:numRef>
          </c:val>
          <c:smooth val="0"/>
        </c:ser>
        <c:dLbls>
          <c:showLegendKey val="0"/>
          <c:showVal val="0"/>
          <c:showCatName val="0"/>
          <c:showSerName val="0"/>
          <c:showPercent val="0"/>
          <c:showBubbleSize val="0"/>
        </c:dLbls>
        <c:marker val="1"/>
        <c:smooth val="0"/>
        <c:axId val="86196608"/>
        <c:axId val="86198528"/>
      </c:lineChart>
      <c:catAx>
        <c:axId val="86196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98528"/>
        <c:crosses val="autoZero"/>
        <c:auto val="1"/>
        <c:lblAlgn val="ctr"/>
        <c:lblOffset val="100"/>
        <c:tickLblSkip val="1"/>
        <c:tickMarkSkip val="1"/>
        <c:noMultiLvlLbl val="0"/>
      </c:catAx>
      <c:valAx>
        <c:axId val="861985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96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0.3</c:v>
                </c:pt>
                <c:pt idx="1">
                  <c:v>0.35</c:v>
                </c:pt>
                <c:pt idx="2">
                  <c:v>0.19</c:v>
                </c:pt>
                <c:pt idx="3">
                  <c:v>0.09</c:v>
                </c:pt>
                <c:pt idx="4">
                  <c:v>1.53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15.89</c:v>
                </c:pt>
                <c:pt idx="1">
                  <c:v>13.42</c:v>
                </c:pt>
                <c:pt idx="2">
                  <c:v>12.06</c:v>
                </c:pt>
                <c:pt idx="3">
                  <c:v>12.34</c:v>
                </c:pt>
                <c:pt idx="4">
                  <c:v>12.26</c:v>
                </c:pt>
              </c:numCache>
            </c:numRef>
          </c:val>
        </c:ser>
        <c:dLbls>
          <c:showLegendKey val="0"/>
          <c:showVal val="0"/>
          <c:showCatName val="0"/>
          <c:showSerName val="0"/>
          <c:showPercent val="0"/>
          <c:showBubbleSize val="0"/>
        </c:dLbls>
        <c:gapWidth val="250"/>
        <c:overlap val="100"/>
        <c:axId val="106523264"/>
        <c:axId val="10652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-1.51</c:v>
                </c:pt>
                <c:pt idx="1">
                  <c:v>-2.16</c:v>
                </c:pt>
                <c:pt idx="2">
                  <c:v>-1.68</c:v>
                </c:pt>
                <c:pt idx="3">
                  <c:v>0.03</c:v>
                </c:pt>
                <c:pt idx="4">
                  <c:v>1.53</c:v>
                </c:pt>
              </c:numCache>
            </c:numRef>
          </c:val>
          <c:smooth val="0"/>
        </c:ser>
        <c:dLbls>
          <c:showLegendKey val="0"/>
          <c:showVal val="0"/>
          <c:showCatName val="0"/>
          <c:showSerName val="0"/>
          <c:showPercent val="0"/>
          <c:showBubbleSize val="0"/>
        </c:dLbls>
        <c:marker val="1"/>
        <c:smooth val="0"/>
        <c:axId val="106523264"/>
        <c:axId val="106529536"/>
      </c:lineChart>
      <c:catAx>
        <c:axId val="1065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529536"/>
        <c:crosses val="autoZero"/>
        <c:auto val="1"/>
        <c:lblAlgn val="ctr"/>
        <c:lblOffset val="100"/>
        <c:tickLblSkip val="1"/>
        <c:tickMarkSkip val="1"/>
        <c:noMultiLvlLbl val="0"/>
      </c:catAx>
      <c:valAx>
        <c:axId val="10652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c:v>
                </c:pt>
                <c:pt idx="4">
                  <c:v>0</c:v>
                </c:pt>
                <c:pt idx="5">
                  <c:v>0</c:v>
                </c:pt>
                <c:pt idx="6">
                  <c:v>0</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0.09</c:v>
                </c:pt>
                <c:pt idx="2">
                  <c:v>#N/A</c:v>
                </c:pt>
                <c:pt idx="3">
                  <c:v>0.09</c:v>
                </c:pt>
                <c:pt idx="4">
                  <c:v>#N/A</c:v>
                </c:pt>
                <c:pt idx="5">
                  <c:v>0.1</c:v>
                </c:pt>
                <c:pt idx="6">
                  <c:v>#N/A</c:v>
                </c:pt>
                <c:pt idx="7">
                  <c:v>0.13</c:v>
                </c:pt>
                <c:pt idx="8">
                  <c:v>#N/A</c:v>
                </c:pt>
                <c:pt idx="9">
                  <c:v>0.11</c:v>
                </c:pt>
              </c:numCache>
            </c:numRef>
          </c:val>
        </c:ser>
        <c:ser>
          <c:idx val="3"/>
          <c:order val="3"/>
          <c:tx>
            <c:strRef>
              <c:f>データシート!$A$30</c:f>
              <c:strCache>
                <c:ptCount val="1"/>
                <c:pt idx="0">
                  <c:v>農業共済事業会計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0.45</c:v>
                </c:pt>
                <c:pt idx="2">
                  <c:v>#N/A</c:v>
                </c:pt>
                <c:pt idx="3">
                  <c:v>0.42</c:v>
                </c:pt>
                <c:pt idx="4">
                  <c:v>#N/A</c:v>
                </c:pt>
                <c:pt idx="5">
                  <c:v>0.4</c:v>
                </c:pt>
                <c:pt idx="6">
                  <c:v>#N/A</c:v>
                </c:pt>
                <c:pt idx="7">
                  <c:v>0.39</c:v>
                </c:pt>
                <c:pt idx="8">
                  <c:v>#N/A</c:v>
                </c:pt>
                <c:pt idx="9">
                  <c:v>0.36</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0.22</c:v>
                </c:pt>
                <c:pt idx="4">
                  <c:v>#N/A</c:v>
                </c:pt>
                <c:pt idx="5">
                  <c:v>0.1</c:v>
                </c:pt>
                <c:pt idx="6">
                  <c:v>#N/A</c:v>
                </c:pt>
                <c:pt idx="7">
                  <c:v>0.8</c:v>
                </c:pt>
                <c:pt idx="8">
                  <c:v>#N/A</c:v>
                </c:pt>
                <c:pt idx="9">
                  <c:v>0.77</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0.31</c:v>
                </c:pt>
                <c:pt idx="2">
                  <c:v>#N/A</c:v>
                </c:pt>
                <c:pt idx="3">
                  <c:v>0.35</c:v>
                </c:pt>
                <c:pt idx="4">
                  <c:v>#N/A</c:v>
                </c:pt>
                <c:pt idx="5">
                  <c:v>0.19</c:v>
                </c:pt>
                <c:pt idx="6">
                  <c:v>#N/A</c:v>
                </c:pt>
                <c:pt idx="7">
                  <c:v>0.09</c:v>
                </c:pt>
                <c:pt idx="8">
                  <c:v>#N/A</c:v>
                </c:pt>
                <c:pt idx="9">
                  <c:v>1.53</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4.4400000000000004</c:v>
                </c:pt>
                <c:pt idx="1">
                  <c:v>#N/A</c:v>
                </c:pt>
                <c:pt idx="2">
                  <c:v>5.09</c:v>
                </c:pt>
                <c:pt idx="3">
                  <c:v>#N/A</c:v>
                </c:pt>
                <c:pt idx="4">
                  <c:v>6.35</c:v>
                </c:pt>
                <c:pt idx="5">
                  <c:v>#N/A</c:v>
                </c:pt>
                <c:pt idx="6">
                  <c:v>6.68</c:v>
                </c:pt>
                <c:pt idx="7">
                  <c:v>#N/A</c:v>
                </c:pt>
                <c:pt idx="8">
                  <c:v>#N/A</c:v>
                </c:pt>
                <c:pt idx="9">
                  <c:v>3.07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3.66</c:v>
                </c:pt>
                <c:pt idx="2">
                  <c:v>#N/A</c:v>
                </c:pt>
                <c:pt idx="3">
                  <c:v>4.4000000000000004</c:v>
                </c:pt>
                <c:pt idx="4">
                  <c:v>#N/A</c:v>
                </c:pt>
                <c:pt idx="5">
                  <c:v>4.9800000000000004</c:v>
                </c:pt>
                <c:pt idx="6">
                  <c:v>#N/A</c:v>
                </c:pt>
                <c:pt idx="7">
                  <c:v>5.78</c:v>
                </c:pt>
                <c:pt idx="8">
                  <c:v>#N/A</c:v>
                </c:pt>
                <c:pt idx="9">
                  <c:v>6.47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17.59</c:v>
                </c:pt>
                <c:pt idx="2">
                  <c:v>#N/A</c:v>
                </c:pt>
                <c:pt idx="3">
                  <c:v>16.95</c:v>
                </c:pt>
                <c:pt idx="4">
                  <c:v>#N/A</c:v>
                </c:pt>
                <c:pt idx="5">
                  <c:v>17.600000000000001</c:v>
                </c:pt>
                <c:pt idx="6">
                  <c:v>#N/A</c:v>
                </c:pt>
                <c:pt idx="7">
                  <c:v>18.059999999999999</c:v>
                </c:pt>
                <c:pt idx="8">
                  <c:v>#N/A</c:v>
                </c:pt>
                <c:pt idx="9">
                  <c:v>8.9600000000000009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0.01</c:v>
                </c:pt>
                <c:pt idx="2">
                  <c:v>#N/A</c:v>
                </c:pt>
                <c:pt idx="3">
                  <c:v>0.02</c:v>
                </c:pt>
                <c:pt idx="4">
                  <c:v>0.18</c:v>
                </c:pt>
                <c:pt idx="5">
                  <c:v>#N/A</c:v>
                </c:pt>
                <c:pt idx="6">
                  <c:v>#N/A</c:v>
                </c:pt>
                <c:pt idx="7">
                  <c:v>0.04</c:v>
                </c:pt>
                <c:pt idx="8">
                  <c:v>0.62</c:v>
                </c:pt>
                <c:pt idx="9">
                  <c:v>#N/A</c:v>
                </c:pt>
              </c:numCache>
            </c:numRef>
          </c:val>
        </c:ser>
        <c:dLbls>
          <c:showLegendKey val="0"/>
          <c:showVal val="0"/>
          <c:showCatName val="0"/>
          <c:showSerName val="0"/>
          <c:showPercent val="0"/>
          <c:showBubbleSize val="0"/>
        </c:dLbls>
        <c:gapWidth val="150"/>
        <c:overlap val="100"/>
        <c:axId val="85852928"/>
        <c:axId val="85854464"/>
      </c:barChart>
      <c:catAx>
        <c:axId val="8585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854464"/>
        <c:crosses val="autoZero"/>
        <c:auto val="1"/>
        <c:lblAlgn val="ctr"/>
        <c:lblOffset val="100"/>
        <c:tickLblSkip val="1"/>
        <c:tickMarkSkip val="1"/>
        <c:noMultiLvlLbl val="0"/>
      </c:catAx>
      <c:valAx>
        <c:axId val="8585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52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3927</c:v>
                </c:pt>
                <c:pt idx="5">
                  <c:v>3785</c:v>
                </c:pt>
                <c:pt idx="8">
                  <c:v>3811</c:v>
                </c:pt>
                <c:pt idx="11">
                  <c:v>3766</c:v>
                </c:pt>
                <c:pt idx="14">
                  <c:v>3700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210</c:v>
                </c:pt>
                <c:pt idx="3">
                  <c:v>199</c:v>
                </c:pt>
                <c:pt idx="6">
                  <c:v>178</c:v>
                </c:pt>
                <c:pt idx="9">
                  <c:v>142</c:v>
                </c:pt>
                <c:pt idx="12">
                  <c:v>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1</c:v>
                </c:pt>
                <c:pt idx="9">
                  <c:v>14</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1136</c:v>
                </c:pt>
                <c:pt idx="3">
                  <c:v>1084</c:v>
                </c:pt>
                <c:pt idx="6">
                  <c:v>1010</c:v>
                </c:pt>
                <c:pt idx="9">
                  <c:v>968</c:v>
                </c:pt>
                <c:pt idx="12">
                  <c:v>889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c:v>
                </c:pt>
                <c:pt idx="3">
                  <c:v>7</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4624</c:v>
                </c:pt>
                <c:pt idx="3">
                  <c:v>4512</c:v>
                </c:pt>
                <c:pt idx="6">
                  <c:v>4374</c:v>
                </c:pt>
                <c:pt idx="9">
                  <c:v>3992</c:v>
                </c:pt>
                <c:pt idx="12">
                  <c:v>3708</c:v>
                </c:pt>
              </c:numCache>
            </c:numRef>
          </c:val>
        </c:ser>
        <c:dLbls>
          <c:showLegendKey val="0"/>
          <c:showVal val="0"/>
          <c:showCatName val="0"/>
          <c:showSerName val="0"/>
          <c:showPercent val="0"/>
          <c:showBubbleSize val="0"/>
        </c:dLbls>
        <c:gapWidth val="100"/>
        <c:overlap val="100"/>
        <c:axId val="105369600"/>
        <c:axId val="105371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2050</c:v>
                </c:pt>
                <c:pt idx="2">
                  <c:v>#N/A</c:v>
                </c:pt>
                <c:pt idx="3">
                  <c:v>#N/A</c:v>
                </c:pt>
                <c:pt idx="4">
                  <c:v>2017</c:v>
                </c:pt>
                <c:pt idx="5">
                  <c:v>#N/A</c:v>
                </c:pt>
                <c:pt idx="6">
                  <c:v>#N/A</c:v>
                </c:pt>
                <c:pt idx="7">
                  <c:v>1753</c:v>
                </c:pt>
                <c:pt idx="8">
                  <c:v>#N/A</c:v>
                </c:pt>
                <c:pt idx="9">
                  <c:v>#N/A</c:v>
                </c:pt>
                <c:pt idx="10">
                  <c:v>1350</c:v>
                </c:pt>
                <c:pt idx="11">
                  <c:v>#N/A</c:v>
                </c:pt>
                <c:pt idx="12">
                  <c:v>#N/A</c:v>
                </c:pt>
                <c:pt idx="13">
                  <c:v>1001</c:v>
                </c:pt>
                <c:pt idx="14">
                  <c:v>#N/A</c:v>
                </c:pt>
              </c:numCache>
            </c:numRef>
          </c:val>
          <c:smooth val="0"/>
        </c:ser>
        <c:dLbls>
          <c:showLegendKey val="0"/>
          <c:showVal val="0"/>
          <c:showCatName val="0"/>
          <c:showSerName val="0"/>
          <c:showPercent val="0"/>
          <c:showBubbleSize val="0"/>
        </c:dLbls>
        <c:marker val="1"/>
        <c:smooth val="0"/>
        <c:axId val="105369600"/>
        <c:axId val="105371520"/>
      </c:lineChart>
      <c:catAx>
        <c:axId val="1053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71520"/>
        <c:crosses val="autoZero"/>
        <c:auto val="1"/>
        <c:lblAlgn val="ctr"/>
        <c:lblOffset val="100"/>
        <c:tickLblSkip val="1"/>
        <c:tickMarkSkip val="1"/>
        <c:noMultiLvlLbl val="0"/>
      </c:catAx>
      <c:valAx>
        <c:axId val="10537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6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36228</c:v>
                </c:pt>
                <c:pt idx="5">
                  <c:v>36432</c:v>
                </c:pt>
                <c:pt idx="8">
                  <c:v>36638</c:v>
                </c:pt>
                <c:pt idx="11">
                  <c:v>38813</c:v>
                </c:pt>
                <c:pt idx="14">
                  <c:v>40358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8937</c:v>
                </c:pt>
                <c:pt idx="5">
                  <c:v>8514</c:v>
                </c:pt>
                <c:pt idx="8">
                  <c:v>7470</c:v>
                </c:pt>
                <c:pt idx="11">
                  <c:v>7590</c:v>
                </c:pt>
                <c:pt idx="14">
                  <c:v>6392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5284</c:v>
                </c:pt>
                <c:pt idx="5">
                  <c:v>4950</c:v>
                </c:pt>
                <c:pt idx="8">
                  <c:v>4571</c:v>
                </c:pt>
                <c:pt idx="11">
                  <c:v>6024</c:v>
                </c:pt>
                <c:pt idx="14">
                  <c:v>6096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2058</c:v>
                </c:pt>
                <c:pt idx="3">
                  <c:v>1911</c:v>
                </c:pt>
                <c:pt idx="6">
                  <c:v>1872</c:v>
                </c:pt>
                <c:pt idx="9">
                  <c:v>1813</c:v>
                </c:pt>
                <c:pt idx="12">
                  <c:v>1739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5360</c:v>
                </c:pt>
                <c:pt idx="3">
                  <c:v>4662</c:v>
                </c:pt>
                <c:pt idx="6">
                  <c:v>4480</c:v>
                </c:pt>
                <c:pt idx="9">
                  <c:v>4244</c:v>
                </c:pt>
                <c:pt idx="12">
                  <c:v>6003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561</c:v>
                </c:pt>
                <c:pt idx="9">
                  <c:v>2216</c:v>
                </c:pt>
                <c:pt idx="12">
                  <c:v>2857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18711</c:v>
                </c:pt>
                <c:pt idx="3">
                  <c:v>18318</c:v>
                </c:pt>
                <c:pt idx="6">
                  <c:v>17154</c:v>
                </c:pt>
                <c:pt idx="9">
                  <c:v>17822</c:v>
                </c:pt>
                <c:pt idx="12">
                  <c:v>15568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1307</c:v>
                </c:pt>
                <c:pt idx="3">
                  <c:v>1075</c:v>
                </c:pt>
                <c:pt idx="6">
                  <c:v>784</c:v>
                </c:pt>
                <c:pt idx="9">
                  <c:v>518</c:v>
                </c:pt>
                <c:pt idx="12">
                  <c:v>347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33195</c:v>
                </c:pt>
                <c:pt idx="3">
                  <c:v>31382</c:v>
                </c:pt>
                <c:pt idx="6">
                  <c:v>30504</c:v>
                </c:pt>
                <c:pt idx="9">
                  <c:v>31018</c:v>
                </c:pt>
                <c:pt idx="12">
                  <c:v>37076</c:v>
                </c:pt>
              </c:numCache>
            </c:numRef>
          </c:val>
        </c:ser>
        <c:dLbls>
          <c:showLegendKey val="0"/>
          <c:showVal val="0"/>
          <c:showCatName val="0"/>
          <c:showSerName val="0"/>
          <c:showPercent val="0"/>
          <c:showBubbleSize val="0"/>
        </c:dLbls>
        <c:gapWidth val="100"/>
        <c:overlap val="100"/>
        <c:axId val="106192256"/>
        <c:axId val="10620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10182</c:v>
                </c:pt>
                <c:pt idx="2">
                  <c:v>#N/A</c:v>
                </c:pt>
                <c:pt idx="3">
                  <c:v>#N/A</c:v>
                </c:pt>
                <c:pt idx="4">
                  <c:v>7452</c:v>
                </c:pt>
                <c:pt idx="5">
                  <c:v>#N/A</c:v>
                </c:pt>
                <c:pt idx="6">
                  <c:v>#N/A</c:v>
                </c:pt>
                <c:pt idx="7">
                  <c:v>6677</c:v>
                </c:pt>
                <c:pt idx="8">
                  <c:v>#N/A</c:v>
                </c:pt>
                <c:pt idx="9">
                  <c:v>#N/A</c:v>
                </c:pt>
                <c:pt idx="10">
                  <c:v>5204</c:v>
                </c:pt>
                <c:pt idx="11">
                  <c:v>#N/A</c:v>
                </c:pt>
                <c:pt idx="12">
                  <c:v>#N/A</c:v>
                </c:pt>
                <c:pt idx="13">
                  <c:v>10744</c:v>
                </c:pt>
                <c:pt idx="14">
                  <c:v>#N/A</c:v>
                </c:pt>
              </c:numCache>
            </c:numRef>
          </c:val>
          <c:smooth val="0"/>
        </c:ser>
        <c:dLbls>
          <c:showLegendKey val="0"/>
          <c:showVal val="0"/>
          <c:showCatName val="0"/>
          <c:showSerName val="0"/>
          <c:showPercent val="0"/>
          <c:showBubbleSize val="0"/>
        </c:dLbls>
        <c:marker val="1"/>
        <c:smooth val="0"/>
        <c:axId val="106192256"/>
        <c:axId val="106202624"/>
      </c:lineChart>
      <c:catAx>
        <c:axId val="10619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202624"/>
        <c:crosses val="autoZero"/>
        <c:auto val="1"/>
        <c:lblAlgn val="ctr"/>
        <c:lblOffset val="100"/>
        <c:tickLblSkip val="1"/>
        <c:tickMarkSkip val="1"/>
        <c:noMultiLvlLbl val="0"/>
      </c:catAx>
      <c:valAx>
        <c:axId val="10620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9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80,387
79,416
176.58
36,370,612
35,691,632
287,672
18,830,486
37,076,356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ここ数年間は０．７程度で推移しており、類似団体よりもやや高い水準となっている。</a:t>
          </a:r>
          <a:endParaRPr lang="ja-JP" altLang="ja-JP" sz="1300">
            <a:effectLst/>
          </a:endParaRPr>
        </a:p>
        <a:p>
          <a:pPr rtl="0"/>
          <a:r>
            <a:rPr lang="ja-JP" altLang="ja-JP" sz="1300" b="0" i="0" baseline="0">
              <a:solidFill>
                <a:schemeClr val="dk1"/>
              </a:solidFill>
              <a:effectLst/>
              <a:latin typeface="+mn-lt"/>
              <a:ea typeface="+mn-ea"/>
              <a:cs typeface="+mn-cs"/>
            </a:rPr>
            <a:t>　引き続き、三木市の元気なまちづくりに向けた成長戦略を展開し、法人市民税等の増収を図っていく。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117475</xdr:rowOff>
    </xdr:from>
    <xdr:to>
      <xdr:col>7</xdr:col>
      <xdr:colOff>152400</xdr:colOff>
      <xdr:row>39</xdr:row>
      <xdr:rowOff>137583</xdr:rowOff>
    </xdr:to>
    <xdr:cxnSp macro="">
      <xdr:nvCxnSpPr>
        <xdr:cNvPr id="68" name="直線コネクタ 67"/>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117475</xdr:rowOff>
    </xdr:from>
    <xdr:to>
      <xdr:col>6</xdr:col>
      <xdr:colOff>0</xdr:colOff>
      <xdr:row>39</xdr:row>
      <xdr:rowOff>137583</xdr:rowOff>
    </xdr:to>
    <xdr:cxnSp macro="">
      <xdr:nvCxnSpPr>
        <xdr:cNvPr id="71" name="直線コネクタ 70"/>
        <xdr:cNvCxnSpPr/>
      </xdr:nvCxnSpPr>
      <xdr:spPr>
        <a:xfrm>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77258</xdr:rowOff>
    </xdr:from>
    <xdr:to>
      <xdr:col>4</xdr:col>
      <xdr:colOff>482600</xdr:colOff>
      <xdr:row>39</xdr:row>
      <xdr:rowOff>117475</xdr:rowOff>
    </xdr:to>
    <xdr:cxnSp macro="">
      <xdr:nvCxnSpPr>
        <xdr:cNvPr id="74" name="直線コネクタ 73"/>
        <xdr:cNvCxnSpPr/>
      </xdr:nvCxnSpPr>
      <xdr:spPr>
        <a:xfrm>
          <a:off x="2336800" y="67638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77258</xdr:rowOff>
    </xdr:to>
    <xdr:cxnSp macro="">
      <xdr:nvCxnSpPr>
        <xdr:cNvPr id="77" name="直線コネクタ 76"/>
        <xdr:cNvCxnSpPr/>
      </xdr:nvCxnSpPr>
      <xdr:spPr>
        <a:xfrm>
          <a:off x="1447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66675</xdr:rowOff>
    </xdr:from>
    <xdr:to>
      <xdr:col>7</xdr:col>
      <xdr:colOff>203200</xdr:colOff>
      <xdr:row>39</xdr:row>
      <xdr:rowOff>168275</xdr:rowOff>
    </xdr:to>
    <xdr:sp macro="" textlink="">
      <xdr:nvSpPr>
        <xdr:cNvPr id="87" name="円/楕円 86"/>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83202</xdr:rowOff>
    </xdr:from>
    <xdr:ext cx="762000" cy="259045"/>
    <xdr:sp macro="" textlink="">
      <xdr:nvSpPr>
        <xdr:cNvPr id="88"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66675</xdr:rowOff>
    </xdr:from>
    <xdr:to>
      <xdr:col>4</xdr:col>
      <xdr:colOff>533400</xdr:colOff>
      <xdr:row>39</xdr:row>
      <xdr:rowOff>168275</xdr:rowOff>
    </xdr:to>
    <xdr:sp macro="" textlink="">
      <xdr:nvSpPr>
        <xdr:cNvPr id="91" name="円/楕円 90"/>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92" name="テキスト ボックス 91"/>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26458</xdr:rowOff>
    </xdr:from>
    <xdr:to>
      <xdr:col>3</xdr:col>
      <xdr:colOff>330200</xdr:colOff>
      <xdr:row>39</xdr:row>
      <xdr:rowOff>128058</xdr:rowOff>
    </xdr:to>
    <xdr:sp macro="" textlink="">
      <xdr:nvSpPr>
        <xdr:cNvPr id="93" name="円/楕円 92"/>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138235</xdr:rowOff>
    </xdr:from>
    <xdr:ext cx="762000" cy="259045"/>
    <xdr:sp macro="" textlink="">
      <xdr:nvSpPr>
        <xdr:cNvPr id="94" name="テキスト ボックス 93"/>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5" name="円/楕円 94"/>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96" name="テキスト ボックス 95"/>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行財政改革プランに基づく一般職員給料の月額の６～８％カット等による人件費の減及び市債の新規発行の抑制による公債費の減により義務的経費の削減に努めた結果、８９．８％となり、類似団体と同程度に改善した。</a:t>
          </a:r>
          <a:endParaRPr kumimoji="1" lang="en-US" altLang="ja-JP" sz="1300">
            <a:latin typeface="ＭＳ Ｐゴシック"/>
          </a:endParaRPr>
        </a:p>
        <a:p>
          <a:r>
            <a:rPr kumimoji="1" lang="ja-JP" altLang="en-US" sz="1300">
              <a:latin typeface="ＭＳ Ｐゴシック"/>
            </a:rPr>
            <a:t>　今後も適正な経常収支比率の維持に努める。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63</xdr:row>
      <xdr:rowOff>29845</xdr:rowOff>
    </xdr:to>
    <xdr:cxnSp macro="">
      <xdr:nvCxnSpPr>
        <xdr:cNvPr id="131" name="直線コネクタ 130"/>
        <xdr:cNvCxnSpPr/>
      </xdr:nvCxnSpPr>
      <xdr:spPr>
        <a:xfrm flipV="1">
          <a:off x="4114800" y="1078695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29845</xdr:rowOff>
    </xdr:from>
    <xdr:to>
      <xdr:col>6</xdr:col>
      <xdr:colOff>0</xdr:colOff>
      <xdr:row>63</xdr:row>
      <xdr:rowOff>106256</xdr:rowOff>
    </xdr:to>
    <xdr:cxnSp macro="">
      <xdr:nvCxnSpPr>
        <xdr:cNvPr id="134" name="直線コネクタ 133"/>
        <xdr:cNvCxnSpPr/>
      </xdr:nvCxnSpPr>
      <xdr:spPr>
        <a:xfrm flipV="1">
          <a:off x="3225800" y="1083119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106256</xdr:rowOff>
    </xdr:from>
    <xdr:to>
      <xdr:col>4</xdr:col>
      <xdr:colOff>482600</xdr:colOff>
      <xdr:row>63</xdr:row>
      <xdr:rowOff>158538</xdr:rowOff>
    </xdr:to>
    <xdr:cxnSp macro="">
      <xdr:nvCxnSpPr>
        <xdr:cNvPr id="137" name="直線コネクタ 136"/>
        <xdr:cNvCxnSpPr/>
      </xdr:nvCxnSpPr>
      <xdr:spPr>
        <a:xfrm flipV="1">
          <a:off x="2336800" y="1090760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45931</xdr:rowOff>
    </xdr:from>
    <xdr:to>
      <xdr:col>3</xdr:col>
      <xdr:colOff>279400</xdr:colOff>
      <xdr:row>63</xdr:row>
      <xdr:rowOff>158538</xdr:rowOff>
    </xdr:to>
    <xdr:cxnSp macro="">
      <xdr:nvCxnSpPr>
        <xdr:cNvPr id="140" name="直線コネクタ 139"/>
        <xdr:cNvCxnSpPr/>
      </xdr:nvCxnSpPr>
      <xdr:spPr>
        <a:xfrm>
          <a:off x="1447800" y="10847281"/>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78333</xdr:rowOff>
    </xdr:from>
    <xdr:ext cx="762000" cy="259045"/>
    <xdr:sp macro="" textlink="">
      <xdr:nvSpPr>
        <xdr:cNvPr id="151" name="財政構造の弾力性該当値テキスト"/>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150495</xdr:rowOff>
    </xdr:from>
    <xdr:to>
      <xdr:col>6</xdr:col>
      <xdr:colOff>50800</xdr:colOff>
      <xdr:row>63</xdr:row>
      <xdr:rowOff>80645</xdr:rowOff>
    </xdr:to>
    <xdr:sp macro="" textlink="">
      <xdr:nvSpPr>
        <xdr:cNvPr id="152" name="円/楕円 151"/>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53" name="テキスト ボックス 152"/>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4" name="円/楕円 153"/>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141833</xdr:rowOff>
    </xdr:from>
    <xdr:ext cx="762000" cy="259045"/>
    <xdr:sp macro="" textlink="">
      <xdr:nvSpPr>
        <xdr:cNvPr id="155" name="テキスト ボックス 154"/>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107738</xdr:rowOff>
    </xdr:from>
    <xdr:to>
      <xdr:col>3</xdr:col>
      <xdr:colOff>330200</xdr:colOff>
      <xdr:row>64</xdr:row>
      <xdr:rowOff>37888</xdr:rowOff>
    </xdr:to>
    <xdr:sp macro="" textlink="">
      <xdr:nvSpPr>
        <xdr:cNvPr id="156" name="円/楕円 155"/>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22665</xdr:rowOff>
    </xdr:from>
    <xdr:ext cx="762000" cy="259045"/>
    <xdr:sp macro="" textlink="">
      <xdr:nvSpPr>
        <xdr:cNvPr id="157" name="テキスト ボックス 156"/>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166581</xdr:rowOff>
    </xdr:from>
    <xdr:to>
      <xdr:col>2</xdr:col>
      <xdr:colOff>127000</xdr:colOff>
      <xdr:row>63</xdr:row>
      <xdr:rowOff>96731</xdr:rowOff>
    </xdr:to>
    <xdr:sp macro="" textlink="">
      <xdr:nvSpPr>
        <xdr:cNvPr id="158" name="円/楕円 157"/>
        <xdr:cNvSpPr/>
      </xdr:nvSpPr>
      <xdr:spPr>
        <a:xfrm>
          <a:off x="1397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106908</xdr:rowOff>
    </xdr:from>
    <xdr:ext cx="762000" cy="259045"/>
    <xdr:sp macro="" textlink="">
      <xdr:nvSpPr>
        <xdr:cNvPr id="159" name="テキスト ボックス 158"/>
        <xdr:cNvSpPr txBox="1"/>
      </xdr:nvSpPr>
      <xdr:spPr>
        <a:xfrm>
          <a:off x="1066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人口一人当たりの決算額は、前年度比３４４円の増とほぼ横ばいであるが、類似団体平均に比して１１，２１６円低い。主な原因としては、新行財政化改革プランに基づく一般職員給料の月額の６～８％カット等による人件費の減があげられる。</a:t>
          </a:r>
        </a:p>
        <a:p>
          <a:r>
            <a:rPr kumimoji="1" lang="ja-JP" altLang="en-US" sz="1300">
              <a:latin typeface="ＭＳ Ｐゴシック"/>
            </a:rPr>
            <a:t>　しかし、物件費については、職員数の減に伴う外部委託化の推進等により増加傾向にある。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43231</xdr:rowOff>
    </xdr:from>
    <xdr:to>
      <xdr:col>7</xdr:col>
      <xdr:colOff>152400</xdr:colOff>
      <xdr:row>81</xdr:row>
      <xdr:rowOff>43825</xdr:rowOff>
    </xdr:to>
    <xdr:cxnSp macro="">
      <xdr:nvCxnSpPr>
        <xdr:cNvPr id="195" name="直線コネクタ 194"/>
        <xdr:cNvCxnSpPr/>
      </xdr:nvCxnSpPr>
      <xdr:spPr>
        <a:xfrm>
          <a:off x="4114800" y="13930681"/>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28601</xdr:rowOff>
    </xdr:from>
    <xdr:ext cx="762000" cy="259045"/>
    <xdr:sp macro="" textlink="">
      <xdr:nvSpPr>
        <xdr:cNvPr id="196" name="人件費・物件費等の状況平均値テキスト"/>
        <xdr:cNvSpPr txBox="1"/>
      </xdr:nvSpPr>
      <xdr:spPr>
        <a:xfrm>
          <a:off x="5041900" y="1391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43231</xdr:rowOff>
    </xdr:from>
    <xdr:to>
      <xdr:col>6</xdr:col>
      <xdr:colOff>0</xdr:colOff>
      <xdr:row>81</xdr:row>
      <xdr:rowOff>52609</xdr:rowOff>
    </xdr:to>
    <xdr:cxnSp macro="">
      <xdr:nvCxnSpPr>
        <xdr:cNvPr id="198" name="直線コネクタ 197"/>
        <xdr:cNvCxnSpPr/>
      </xdr:nvCxnSpPr>
      <xdr:spPr>
        <a:xfrm flipV="1">
          <a:off x="3225800" y="13930681"/>
          <a:ext cx="889000" cy="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48285</xdr:rowOff>
    </xdr:from>
    <xdr:to>
      <xdr:col>4</xdr:col>
      <xdr:colOff>482600</xdr:colOff>
      <xdr:row>81</xdr:row>
      <xdr:rowOff>52609</xdr:rowOff>
    </xdr:to>
    <xdr:cxnSp macro="">
      <xdr:nvCxnSpPr>
        <xdr:cNvPr id="201" name="直線コネクタ 200"/>
        <xdr:cNvCxnSpPr/>
      </xdr:nvCxnSpPr>
      <xdr:spPr>
        <a:xfrm>
          <a:off x="2336800" y="13935735"/>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48285</xdr:rowOff>
    </xdr:from>
    <xdr:to>
      <xdr:col>3</xdr:col>
      <xdr:colOff>279400</xdr:colOff>
      <xdr:row>81</xdr:row>
      <xdr:rowOff>48985</xdr:rowOff>
    </xdr:to>
    <xdr:cxnSp macro="">
      <xdr:nvCxnSpPr>
        <xdr:cNvPr id="204" name="直線コネクタ 203"/>
        <xdr:cNvCxnSpPr/>
      </xdr:nvCxnSpPr>
      <xdr:spPr>
        <a:xfrm flipV="1">
          <a:off x="1447800" y="13935735"/>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164475</xdr:rowOff>
    </xdr:from>
    <xdr:to>
      <xdr:col>7</xdr:col>
      <xdr:colOff>203200</xdr:colOff>
      <xdr:row>81</xdr:row>
      <xdr:rowOff>94625</xdr:rowOff>
    </xdr:to>
    <xdr:sp macro="" textlink="">
      <xdr:nvSpPr>
        <xdr:cNvPr id="214" name="円/楕円 213"/>
        <xdr:cNvSpPr/>
      </xdr:nvSpPr>
      <xdr:spPr>
        <a:xfrm>
          <a:off x="4902200" y="138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85752</xdr:rowOff>
    </xdr:from>
    <xdr:ext cx="762000" cy="259045"/>
    <xdr:sp macro="" textlink="">
      <xdr:nvSpPr>
        <xdr:cNvPr id="215" name="人件費・物件費等の状況該当値テキスト"/>
        <xdr:cNvSpPr txBox="1"/>
      </xdr:nvSpPr>
      <xdr:spPr>
        <a:xfrm>
          <a:off x="5041900" y="1380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109,111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163881</xdr:rowOff>
    </xdr:from>
    <xdr:to>
      <xdr:col>6</xdr:col>
      <xdr:colOff>50800</xdr:colOff>
      <xdr:row>81</xdr:row>
      <xdr:rowOff>94031</xdr:rowOff>
    </xdr:to>
    <xdr:sp macro="" textlink="">
      <xdr:nvSpPr>
        <xdr:cNvPr id="216" name="円/楕円 215"/>
        <xdr:cNvSpPr/>
      </xdr:nvSpPr>
      <xdr:spPr>
        <a:xfrm>
          <a:off x="4064000" y="138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104208</xdr:rowOff>
    </xdr:from>
    <xdr:ext cx="736600" cy="259045"/>
    <xdr:sp macro="" textlink="">
      <xdr:nvSpPr>
        <xdr:cNvPr id="217" name="テキスト ボックス 216"/>
        <xdr:cNvSpPr txBox="1"/>
      </xdr:nvSpPr>
      <xdr:spPr>
        <a:xfrm>
          <a:off x="3733800" y="13648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1809</xdr:rowOff>
    </xdr:from>
    <xdr:to>
      <xdr:col>4</xdr:col>
      <xdr:colOff>533400</xdr:colOff>
      <xdr:row>81</xdr:row>
      <xdr:rowOff>103409</xdr:rowOff>
    </xdr:to>
    <xdr:sp macro="" textlink="">
      <xdr:nvSpPr>
        <xdr:cNvPr id="218" name="円/楕円 217"/>
        <xdr:cNvSpPr/>
      </xdr:nvSpPr>
      <xdr:spPr>
        <a:xfrm>
          <a:off x="3175000" y="138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113586</xdr:rowOff>
    </xdr:from>
    <xdr:ext cx="762000" cy="259045"/>
    <xdr:sp macro="" textlink="">
      <xdr:nvSpPr>
        <xdr:cNvPr id="219" name="テキスト ボックス 218"/>
        <xdr:cNvSpPr txBox="1"/>
      </xdr:nvSpPr>
      <xdr:spPr>
        <a:xfrm>
          <a:off x="2844800" y="136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114,208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168935</xdr:rowOff>
    </xdr:from>
    <xdr:to>
      <xdr:col>3</xdr:col>
      <xdr:colOff>330200</xdr:colOff>
      <xdr:row>81</xdr:row>
      <xdr:rowOff>99085</xdr:rowOff>
    </xdr:to>
    <xdr:sp macro="" textlink="">
      <xdr:nvSpPr>
        <xdr:cNvPr id="220" name="円/楕円 219"/>
        <xdr:cNvSpPr/>
      </xdr:nvSpPr>
      <xdr:spPr>
        <a:xfrm>
          <a:off x="2286000" y="138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109262</xdr:rowOff>
    </xdr:from>
    <xdr:ext cx="762000" cy="259045"/>
    <xdr:sp macro="" textlink="">
      <xdr:nvSpPr>
        <xdr:cNvPr id="221" name="テキスト ボックス 220"/>
        <xdr:cNvSpPr txBox="1"/>
      </xdr:nvSpPr>
      <xdr:spPr>
        <a:xfrm>
          <a:off x="1955800" y="1365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111,699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169635</xdr:rowOff>
    </xdr:from>
    <xdr:to>
      <xdr:col>2</xdr:col>
      <xdr:colOff>127000</xdr:colOff>
      <xdr:row>81</xdr:row>
      <xdr:rowOff>99785</xdr:rowOff>
    </xdr:to>
    <xdr:sp macro="" textlink="">
      <xdr:nvSpPr>
        <xdr:cNvPr id="222" name="円/楕円 221"/>
        <xdr:cNvSpPr/>
      </xdr:nvSpPr>
      <xdr:spPr>
        <a:xfrm>
          <a:off x="1397000" y="138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109962</xdr:rowOff>
    </xdr:from>
    <xdr:ext cx="762000" cy="259045"/>
    <xdr:sp macro="" textlink="">
      <xdr:nvSpPr>
        <xdr:cNvPr id="223" name="テキスト ボックス 222"/>
        <xdr:cNvSpPr txBox="1"/>
      </xdr:nvSpPr>
      <xdr:spPr>
        <a:xfrm>
          <a:off x="1066800" y="1365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平成２１年度から新行財政改革プランに基づき一般職員給料の月額を６～８％カットしており、平成２５年度においては前年度比１．５ポイントの減の９９．４となっている。</a:t>
          </a:r>
        </a:p>
        <a:p>
          <a:r>
            <a:rPr kumimoji="1" lang="ja-JP" altLang="en-US" sz="1300">
              <a:latin typeface="ＭＳ Ｐゴシック"/>
            </a:rPr>
            <a:t>　平成２５年度は類似自治体が国の給与削減要請を受けたため、類似団体平均よりも１．３ポイント高い数値となっている。</a:t>
          </a:r>
          <a:endParaRPr kumimoji="1" lang="en-US" altLang="ja-JP" sz="1300">
            <a:latin typeface="ＭＳ Ｐゴシック"/>
          </a:endParaRPr>
        </a:p>
        <a:p>
          <a:r>
            <a:rPr kumimoji="1" lang="ja-JP" altLang="en-US" sz="1300">
              <a:latin typeface="ＭＳ Ｐゴシック"/>
            </a:rPr>
            <a:t>　平成２６年度以降においても、給料の適正化に努めることにより、類似団体平均よりも低い数値で推移する見込み。</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42757</xdr:rowOff>
    </xdr:from>
    <xdr:to>
      <xdr:col>24</xdr:col>
      <xdr:colOff>558800</xdr:colOff>
      <xdr:row>87</xdr:row>
      <xdr:rowOff>163407</xdr:rowOff>
    </xdr:to>
    <xdr:cxnSp macro="">
      <xdr:nvCxnSpPr>
        <xdr:cNvPr id="257" name="直線コネクタ 256"/>
        <xdr:cNvCxnSpPr/>
      </xdr:nvCxnSpPr>
      <xdr:spPr>
        <a:xfrm flipV="1">
          <a:off x="16179800" y="149589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8"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163407</xdr:rowOff>
    </xdr:from>
    <xdr:to>
      <xdr:col>23</xdr:col>
      <xdr:colOff>406400</xdr:colOff>
      <xdr:row>88</xdr:row>
      <xdr:rowOff>8043</xdr:rowOff>
    </xdr:to>
    <xdr:cxnSp macro="">
      <xdr:nvCxnSpPr>
        <xdr:cNvPr id="260" name="直線コネクタ 259"/>
        <xdr:cNvCxnSpPr/>
      </xdr:nvCxnSpPr>
      <xdr:spPr>
        <a:xfrm flipV="1">
          <a:off x="15290800" y="150795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88</xdr:row>
      <xdr:rowOff>8043</xdr:rowOff>
    </xdr:to>
    <xdr:cxnSp macro="">
      <xdr:nvCxnSpPr>
        <xdr:cNvPr id="263" name="直線コネクタ 262"/>
        <xdr:cNvCxnSpPr/>
      </xdr:nvCxnSpPr>
      <xdr:spPr>
        <a:xfrm>
          <a:off x="14401800" y="1445217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50377</xdr:rowOff>
    </xdr:to>
    <xdr:cxnSp macro="">
      <xdr:nvCxnSpPr>
        <xdr:cNvPr id="266" name="直線コネクタ 265"/>
        <xdr:cNvCxnSpPr/>
      </xdr:nvCxnSpPr>
      <xdr:spPr>
        <a:xfrm>
          <a:off x="13512800" y="144441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163407</xdr:rowOff>
    </xdr:from>
    <xdr:to>
      <xdr:col>24</xdr:col>
      <xdr:colOff>609600</xdr:colOff>
      <xdr:row>87</xdr:row>
      <xdr:rowOff>93557</xdr:rowOff>
    </xdr:to>
    <xdr:sp macro="" textlink="">
      <xdr:nvSpPr>
        <xdr:cNvPr id="276" name="円/楕円 275"/>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135484</xdr:rowOff>
    </xdr:from>
    <xdr:ext cx="762000" cy="259045"/>
    <xdr:sp macro="" textlink="">
      <xdr:nvSpPr>
        <xdr:cNvPr id="277" name="給与水準   （国との比較）該当値テキスト"/>
        <xdr:cNvSpPr txBox="1"/>
      </xdr:nvSpPr>
      <xdr:spPr>
        <a:xfrm>
          <a:off x="17106900" y="1488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112607</xdr:rowOff>
    </xdr:from>
    <xdr:to>
      <xdr:col>23</xdr:col>
      <xdr:colOff>457200</xdr:colOff>
      <xdr:row>88</xdr:row>
      <xdr:rowOff>42757</xdr:rowOff>
    </xdr:to>
    <xdr:sp macro="" textlink="">
      <xdr:nvSpPr>
        <xdr:cNvPr id="278" name="円/楕円 277"/>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52934</xdr:rowOff>
    </xdr:from>
    <xdr:ext cx="736600" cy="259045"/>
    <xdr:sp macro="" textlink="">
      <xdr:nvSpPr>
        <xdr:cNvPr id="279" name="テキスト ボックス 278"/>
        <xdr:cNvSpPr txBox="1"/>
      </xdr:nvSpPr>
      <xdr:spPr>
        <a:xfrm>
          <a:off x="15798800" y="14797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80" name="円/楕円 279"/>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69020</xdr:rowOff>
    </xdr:from>
    <xdr:ext cx="762000" cy="259045"/>
    <xdr:sp macro="" textlink="">
      <xdr:nvSpPr>
        <xdr:cNvPr id="281" name="テキスト ボックス 280"/>
        <xdr:cNvSpPr txBox="1"/>
      </xdr:nvSpPr>
      <xdr:spPr>
        <a:xfrm>
          <a:off x="14909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171027</xdr:rowOff>
    </xdr:from>
    <xdr:to>
      <xdr:col>21</xdr:col>
      <xdr:colOff>50800</xdr:colOff>
      <xdr:row>84</xdr:row>
      <xdr:rowOff>101177</xdr:rowOff>
    </xdr:to>
    <xdr:sp macro="" textlink="">
      <xdr:nvSpPr>
        <xdr:cNvPr id="282" name="円/楕円 281"/>
        <xdr:cNvSpPr/>
      </xdr:nvSpPr>
      <xdr:spPr>
        <a:xfrm>
          <a:off x="14351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83" name="テキスト ボックス 28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4" name="円/楕円 283"/>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5" name="テキスト ボックス 284"/>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行財政改革の一環として、早期退職の勧奨や新規採用の抑制に努めており、類似団体平均よりも少ない人数で効率よく業務を行っている状態である。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142845</xdr:rowOff>
    </xdr:from>
    <xdr:to>
      <xdr:col>24</xdr:col>
      <xdr:colOff>558800</xdr:colOff>
      <xdr:row>60</xdr:row>
      <xdr:rowOff>2419</xdr:rowOff>
    </xdr:to>
    <xdr:cxnSp macro="">
      <xdr:nvCxnSpPr>
        <xdr:cNvPr id="322" name="直線コネクタ 321"/>
        <xdr:cNvCxnSpPr/>
      </xdr:nvCxnSpPr>
      <xdr:spPr>
        <a:xfrm flipV="1">
          <a:off x="16179800" y="1025839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2419</xdr:rowOff>
    </xdr:from>
    <xdr:to>
      <xdr:col>23</xdr:col>
      <xdr:colOff>406400</xdr:colOff>
      <xdr:row>60</xdr:row>
      <xdr:rowOff>42635</xdr:rowOff>
    </xdr:to>
    <xdr:cxnSp macro="">
      <xdr:nvCxnSpPr>
        <xdr:cNvPr id="325" name="直線コネクタ 324"/>
        <xdr:cNvCxnSpPr/>
      </xdr:nvCxnSpPr>
      <xdr:spPr>
        <a:xfrm flipV="1">
          <a:off x="15290800" y="1028941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42635</xdr:rowOff>
    </xdr:from>
    <xdr:to>
      <xdr:col>22</xdr:col>
      <xdr:colOff>203200</xdr:colOff>
      <xdr:row>60</xdr:row>
      <xdr:rowOff>70213</xdr:rowOff>
    </xdr:to>
    <xdr:cxnSp macro="">
      <xdr:nvCxnSpPr>
        <xdr:cNvPr id="328" name="直線コネクタ 327"/>
        <xdr:cNvCxnSpPr/>
      </xdr:nvCxnSpPr>
      <xdr:spPr>
        <a:xfrm flipV="1">
          <a:off x="14401800" y="1032963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70213</xdr:rowOff>
    </xdr:from>
    <xdr:to>
      <xdr:col>21</xdr:col>
      <xdr:colOff>0</xdr:colOff>
      <xdr:row>60</xdr:row>
      <xdr:rowOff>81704</xdr:rowOff>
    </xdr:to>
    <xdr:cxnSp macro="">
      <xdr:nvCxnSpPr>
        <xdr:cNvPr id="331" name="直線コネクタ 330"/>
        <xdr:cNvCxnSpPr/>
      </xdr:nvCxnSpPr>
      <xdr:spPr>
        <a:xfrm flipV="1">
          <a:off x="13512800" y="1035721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92045</xdr:rowOff>
    </xdr:from>
    <xdr:to>
      <xdr:col>24</xdr:col>
      <xdr:colOff>609600</xdr:colOff>
      <xdr:row>60</xdr:row>
      <xdr:rowOff>22195</xdr:rowOff>
    </xdr:to>
    <xdr:sp macro="" textlink="">
      <xdr:nvSpPr>
        <xdr:cNvPr id="341" name="円/楕円 340"/>
        <xdr:cNvSpPr/>
      </xdr:nvSpPr>
      <xdr:spPr>
        <a:xfrm>
          <a:off x="169672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108572</xdr:rowOff>
    </xdr:from>
    <xdr:ext cx="762000" cy="259045"/>
    <xdr:sp macro="" textlink="">
      <xdr:nvSpPr>
        <xdr:cNvPr id="342" name="定員管理の状況該当値テキスト"/>
        <xdr:cNvSpPr txBox="1"/>
      </xdr:nvSpPr>
      <xdr:spPr>
        <a:xfrm>
          <a:off x="17106900" y="100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123069</xdr:rowOff>
    </xdr:from>
    <xdr:to>
      <xdr:col>23</xdr:col>
      <xdr:colOff>457200</xdr:colOff>
      <xdr:row>60</xdr:row>
      <xdr:rowOff>53219</xdr:rowOff>
    </xdr:to>
    <xdr:sp macro="" textlink="">
      <xdr:nvSpPr>
        <xdr:cNvPr id="343" name="円/楕円 342"/>
        <xdr:cNvSpPr/>
      </xdr:nvSpPr>
      <xdr:spPr>
        <a:xfrm>
          <a:off x="16129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63396</xdr:rowOff>
    </xdr:from>
    <xdr:ext cx="736600" cy="259045"/>
    <xdr:sp macro="" textlink="">
      <xdr:nvSpPr>
        <xdr:cNvPr id="344" name="テキスト ボックス 343"/>
        <xdr:cNvSpPr txBox="1"/>
      </xdr:nvSpPr>
      <xdr:spPr>
        <a:xfrm>
          <a:off x="15798800" y="1000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163285</xdr:rowOff>
    </xdr:from>
    <xdr:to>
      <xdr:col>22</xdr:col>
      <xdr:colOff>254000</xdr:colOff>
      <xdr:row>60</xdr:row>
      <xdr:rowOff>93435</xdr:rowOff>
    </xdr:to>
    <xdr:sp macro="" textlink="">
      <xdr:nvSpPr>
        <xdr:cNvPr id="345" name="円/楕円 344"/>
        <xdr:cNvSpPr/>
      </xdr:nvSpPr>
      <xdr:spPr>
        <a:xfrm>
          <a:off x="15240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46" name="テキスト ボックス 345"/>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19413</xdr:rowOff>
    </xdr:from>
    <xdr:to>
      <xdr:col>21</xdr:col>
      <xdr:colOff>50800</xdr:colOff>
      <xdr:row>60</xdr:row>
      <xdr:rowOff>121013</xdr:rowOff>
    </xdr:to>
    <xdr:sp macro="" textlink="">
      <xdr:nvSpPr>
        <xdr:cNvPr id="347" name="円/楕円 346"/>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131190</xdr:rowOff>
    </xdr:from>
    <xdr:ext cx="762000" cy="259045"/>
    <xdr:sp macro="" textlink="">
      <xdr:nvSpPr>
        <xdr:cNvPr id="348" name="テキスト ボックス 347"/>
        <xdr:cNvSpPr txBox="1"/>
      </xdr:nvSpPr>
      <xdr:spPr>
        <a:xfrm>
          <a:off x="14020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30904</xdr:rowOff>
    </xdr:from>
    <xdr:to>
      <xdr:col>19</xdr:col>
      <xdr:colOff>533400</xdr:colOff>
      <xdr:row>60</xdr:row>
      <xdr:rowOff>132504</xdr:rowOff>
    </xdr:to>
    <xdr:sp macro="" textlink="">
      <xdr:nvSpPr>
        <xdr:cNvPr id="349" name="円/楕円 348"/>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142681</xdr:rowOff>
    </xdr:from>
    <xdr:ext cx="762000" cy="259045"/>
    <xdr:sp macro="" textlink="">
      <xdr:nvSpPr>
        <xdr:cNvPr id="350" name="テキスト ボックス 349"/>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市債の新規発行の抑制を継続して行った結果、前年度と比較して２．１ポイント改善し、類似団体平均を下回った。</a:t>
          </a:r>
          <a:endParaRPr kumimoji="1" lang="en-US" altLang="ja-JP" sz="1300">
            <a:latin typeface="ＭＳ Ｐゴシック"/>
          </a:endParaRPr>
        </a:p>
        <a:p>
          <a:r>
            <a:rPr kumimoji="1" lang="ja-JP" altLang="en-US" sz="1300">
              <a:latin typeface="ＭＳ Ｐゴシック"/>
            </a:rPr>
            <a:t>　今後も、適正な実質公債費比率の維持に努める。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48578</xdr:rowOff>
    </xdr:from>
    <xdr:to>
      <xdr:col>24</xdr:col>
      <xdr:colOff>558800</xdr:colOff>
      <xdr:row>41</xdr:row>
      <xdr:rowOff>3810</xdr:rowOff>
    </xdr:to>
    <xdr:cxnSp macro="">
      <xdr:nvCxnSpPr>
        <xdr:cNvPr id="380" name="直線コネクタ 379"/>
        <xdr:cNvCxnSpPr/>
      </xdr:nvCxnSpPr>
      <xdr:spPr>
        <a:xfrm flipV="1">
          <a:off x="16179800" y="6906578"/>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94297</xdr:rowOff>
    </xdr:to>
    <xdr:cxnSp macro="">
      <xdr:nvCxnSpPr>
        <xdr:cNvPr id="383" name="直線コネクタ 382"/>
        <xdr:cNvCxnSpPr/>
      </xdr:nvCxnSpPr>
      <xdr:spPr>
        <a:xfrm flipV="1">
          <a:off x="15290800" y="703326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94297</xdr:rowOff>
    </xdr:from>
    <xdr:to>
      <xdr:col>22</xdr:col>
      <xdr:colOff>203200</xdr:colOff>
      <xdr:row>41</xdr:row>
      <xdr:rowOff>142557</xdr:rowOff>
    </xdr:to>
    <xdr:cxnSp macro="">
      <xdr:nvCxnSpPr>
        <xdr:cNvPr id="386" name="直線コネクタ 385"/>
        <xdr:cNvCxnSpPr/>
      </xdr:nvCxnSpPr>
      <xdr:spPr>
        <a:xfrm flipV="1">
          <a:off x="14401800" y="71237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41</xdr:row>
      <xdr:rowOff>166688</xdr:rowOff>
    </xdr:to>
    <xdr:cxnSp macro="">
      <xdr:nvCxnSpPr>
        <xdr:cNvPr id="389" name="直線コネクタ 388"/>
        <xdr:cNvCxnSpPr/>
      </xdr:nvCxnSpPr>
      <xdr:spPr>
        <a:xfrm flipV="1">
          <a:off x="13512800" y="71720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169228</xdr:rowOff>
    </xdr:from>
    <xdr:to>
      <xdr:col>24</xdr:col>
      <xdr:colOff>609600</xdr:colOff>
      <xdr:row>40</xdr:row>
      <xdr:rowOff>99378</xdr:rowOff>
    </xdr:to>
    <xdr:sp macro="" textlink="">
      <xdr:nvSpPr>
        <xdr:cNvPr id="399" name="円/楕円 398"/>
        <xdr:cNvSpPr/>
      </xdr:nvSpPr>
      <xdr:spPr>
        <a:xfrm>
          <a:off x="169672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14305</xdr:rowOff>
    </xdr:from>
    <xdr:ext cx="762000" cy="259045"/>
    <xdr:sp macro="" textlink="">
      <xdr:nvSpPr>
        <xdr:cNvPr id="400" name="公債費負担の状況該当値テキスト"/>
        <xdr:cNvSpPr txBox="1"/>
      </xdr:nvSpPr>
      <xdr:spPr>
        <a:xfrm>
          <a:off x="17106900" y="670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1" name="円/楕円 400"/>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402" name="テキスト ボックス 401"/>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43497</xdr:rowOff>
    </xdr:from>
    <xdr:to>
      <xdr:col>22</xdr:col>
      <xdr:colOff>254000</xdr:colOff>
      <xdr:row>41</xdr:row>
      <xdr:rowOff>145097</xdr:rowOff>
    </xdr:to>
    <xdr:sp macro="" textlink="">
      <xdr:nvSpPr>
        <xdr:cNvPr id="403" name="円/楕円 402"/>
        <xdr:cNvSpPr/>
      </xdr:nvSpPr>
      <xdr:spPr>
        <a:xfrm>
          <a:off x="15240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404" name="テキスト ボックス 403"/>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405" name="円/楕円 404"/>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6684</xdr:rowOff>
    </xdr:from>
    <xdr:ext cx="762000" cy="259045"/>
    <xdr:sp macro="" textlink="">
      <xdr:nvSpPr>
        <xdr:cNvPr id="406" name="テキスト ボックス 405"/>
        <xdr:cNvSpPr txBox="1"/>
      </xdr:nvSpPr>
      <xdr:spPr>
        <a:xfrm>
          <a:off x="14020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115888</xdr:rowOff>
    </xdr:from>
    <xdr:to>
      <xdr:col>19</xdr:col>
      <xdr:colOff>533400</xdr:colOff>
      <xdr:row>42</xdr:row>
      <xdr:rowOff>46038</xdr:rowOff>
    </xdr:to>
    <xdr:sp macro="" textlink="">
      <xdr:nvSpPr>
        <xdr:cNvPr id="407" name="円/楕円 406"/>
        <xdr:cNvSpPr/>
      </xdr:nvSpPr>
      <xdr:spPr>
        <a:xfrm>
          <a:off x="13462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56215</xdr:rowOff>
    </xdr:from>
    <xdr:ext cx="762000" cy="259045"/>
    <xdr:sp macro="" textlink="">
      <xdr:nvSpPr>
        <xdr:cNvPr id="408" name="テキスト ボックス 407"/>
        <xdr:cNvSpPr txBox="1"/>
      </xdr:nvSpPr>
      <xdr:spPr>
        <a:xfrm>
          <a:off x="13131800" y="69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病院事業を清算するために第３セクター等改革推進債を発行したことにより、前年度よりも３４．７％悪化した。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しかし、Ｈ２６以降は将来負担比率が低下する見込みである。</a:t>
          </a:r>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31845</xdr:rowOff>
    </xdr:from>
    <xdr:to>
      <xdr:col>24</xdr:col>
      <xdr:colOff>558800</xdr:colOff>
      <xdr:row>17</xdr:row>
      <xdr:rowOff>69723</xdr:rowOff>
    </xdr:to>
    <xdr:cxnSp macro="">
      <xdr:nvCxnSpPr>
        <xdr:cNvPr id="438" name="直線コネクタ 437"/>
        <xdr:cNvCxnSpPr/>
      </xdr:nvCxnSpPr>
      <xdr:spPr>
        <a:xfrm>
          <a:off x="16179800" y="2775045"/>
          <a:ext cx="838200" cy="20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31845</xdr:rowOff>
    </xdr:from>
    <xdr:to>
      <xdr:col>23</xdr:col>
      <xdr:colOff>406400</xdr:colOff>
      <xdr:row>16</xdr:row>
      <xdr:rowOff>85535</xdr:rowOff>
    </xdr:to>
    <xdr:cxnSp macro="">
      <xdr:nvCxnSpPr>
        <xdr:cNvPr id="441" name="直線コネクタ 440"/>
        <xdr:cNvCxnSpPr/>
      </xdr:nvCxnSpPr>
      <xdr:spPr>
        <a:xfrm flipV="1">
          <a:off x="15290800" y="2775045"/>
          <a:ext cx="8890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85535</xdr:rowOff>
    </xdr:from>
    <xdr:to>
      <xdr:col>22</xdr:col>
      <xdr:colOff>203200</xdr:colOff>
      <xdr:row>16</xdr:row>
      <xdr:rowOff>111474</xdr:rowOff>
    </xdr:to>
    <xdr:cxnSp macro="">
      <xdr:nvCxnSpPr>
        <xdr:cNvPr id="444" name="直線コネクタ 443"/>
        <xdr:cNvCxnSpPr/>
      </xdr:nvCxnSpPr>
      <xdr:spPr>
        <a:xfrm flipV="1">
          <a:off x="14401800" y="2828735"/>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111474</xdr:rowOff>
    </xdr:from>
    <xdr:to>
      <xdr:col>21</xdr:col>
      <xdr:colOff>0</xdr:colOff>
      <xdr:row>17</xdr:row>
      <xdr:rowOff>54039</xdr:rowOff>
    </xdr:to>
    <xdr:cxnSp macro="">
      <xdr:nvCxnSpPr>
        <xdr:cNvPr id="447" name="直線コネクタ 446"/>
        <xdr:cNvCxnSpPr/>
      </xdr:nvCxnSpPr>
      <xdr:spPr>
        <a:xfrm flipV="1">
          <a:off x="13512800" y="2854674"/>
          <a:ext cx="889000" cy="1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18923</xdr:rowOff>
    </xdr:from>
    <xdr:to>
      <xdr:col>24</xdr:col>
      <xdr:colOff>609600</xdr:colOff>
      <xdr:row>17</xdr:row>
      <xdr:rowOff>120523</xdr:rowOff>
    </xdr:to>
    <xdr:sp macro="" textlink="">
      <xdr:nvSpPr>
        <xdr:cNvPr id="457" name="円/楕円 456"/>
        <xdr:cNvSpPr/>
      </xdr:nvSpPr>
      <xdr:spPr>
        <a:xfrm>
          <a:off x="16967200" y="29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162450</xdr:rowOff>
    </xdr:from>
    <xdr:ext cx="762000" cy="259045"/>
    <xdr:sp macro="" textlink="">
      <xdr:nvSpPr>
        <xdr:cNvPr id="458" name="将来負担の状況該当値テキスト"/>
        <xdr:cNvSpPr txBox="1"/>
      </xdr:nvSpPr>
      <xdr:spPr>
        <a:xfrm>
          <a:off x="17106900" y="29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152495</xdr:rowOff>
    </xdr:from>
    <xdr:to>
      <xdr:col>23</xdr:col>
      <xdr:colOff>457200</xdr:colOff>
      <xdr:row>16</xdr:row>
      <xdr:rowOff>82645</xdr:rowOff>
    </xdr:to>
    <xdr:sp macro="" textlink="">
      <xdr:nvSpPr>
        <xdr:cNvPr id="459" name="円/楕円 458"/>
        <xdr:cNvSpPr/>
      </xdr:nvSpPr>
      <xdr:spPr>
        <a:xfrm>
          <a:off x="16129000" y="27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92822</xdr:rowOff>
    </xdr:from>
    <xdr:ext cx="736600" cy="259045"/>
    <xdr:sp macro="" textlink="">
      <xdr:nvSpPr>
        <xdr:cNvPr id="460" name="テキスト ボックス 459"/>
        <xdr:cNvSpPr txBox="1"/>
      </xdr:nvSpPr>
      <xdr:spPr>
        <a:xfrm>
          <a:off x="15798800" y="2493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34735</xdr:rowOff>
    </xdr:from>
    <xdr:to>
      <xdr:col>22</xdr:col>
      <xdr:colOff>254000</xdr:colOff>
      <xdr:row>16</xdr:row>
      <xdr:rowOff>136335</xdr:rowOff>
    </xdr:to>
    <xdr:sp macro="" textlink="">
      <xdr:nvSpPr>
        <xdr:cNvPr id="461" name="円/楕円 460"/>
        <xdr:cNvSpPr/>
      </xdr:nvSpPr>
      <xdr:spPr>
        <a:xfrm>
          <a:off x="15240000" y="27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146512</xdr:rowOff>
    </xdr:from>
    <xdr:ext cx="762000" cy="259045"/>
    <xdr:sp macro="" textlink="">
      <xdr:nvSpPr>
        <xdr:cNvPr id="462" name="テキスト ボックス 461"/>
        <xdr:cNvSpPr txBox="1"/>
      </xdr:nvSpPr>
      <xdr:spPr>
        <a:xfrm>
          <a:off x="14909800" y="254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60674</xdr:rowOff>
    </xdr:from>
    <xdr:to>
      <xdr:col>21</xdr:col>
      <xdr:colOff>50800</xdr:colOff>
      <xdr:row>16</xdr:row>
      <xdr:rowOff>162274</xdr:rowOff>
    </xdr:to>
    <xdr:sp macro="" textlink="">
      <xdr:nvSpPr>
        <xdr:cNvPr id="463" name="円/楕円 462"/>
        <xdr:cNvSpPr/>
      </xdr:nvSpPr>
      <xdr:spPr>
        <a:xfrm>
          <a:off x="14351000" y="28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1001</xdr:rowOff>
    </xdr:from>
    <xdr:ext cx="762000" cy="259045"/>
    <xdr:sp macro="" textlink="">
      <xdr:nvSpPr>
        <xdr:cNvPr id="464" name="テキスト ボックス 463"/>
        <xdr:cNvSpPr txBox="1"/>
      </xdr:nvSpPr>
      <xdr:spPr>
        <a:xfrm>
          <a:off x="14020800" y="257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3239</xdr:rowOff>
    </xdr:from>
    <xdr:to>
      <xdr:col>19</xdr:col>
      <xdr:colOff>533400</xdr:colOff>
      <xdr:row>17</xdr:row>
      <xdr:rowOff>104839</xdr:rowOff>
    </xdr:to>
    <xdr:sp macro="" textlink="">
      <xdr:nvSpPr>
        <xdr:cNvPr id="465" name="円/楕円 464"/>
        <xdr:cNvSpPr/>
      </xdr:nvSpPr>
      <xdr:spPr>
        <a:xfrm>
          <a:off x="13462000" y="29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115016</xdr:rowOff>
    </xdr:from>
    <xdr:ext cx="762000" cy="259045"/>
    <xdr:sp macro="" textlink="">
      <xdr:nvSpPr>
        <xdr:cNvPr id="466" name="テキスト ボックス 465"/>
        <xdr:cNvSpPr txBox="1"/>
      </xdr:nvSpPr>
      <xdr:spPr>
        <a:xfrm>
          <a:off x="13131800" y="268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80,387
79,416
176.58
36,370,612
35,691,632
287,672
18,830,486
37,076,356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削減や、新行財政改革プランに基づく一般職員給料の６～８％カットの実施により、人件費に係る経常収支比率は、前年度よりも１．５ポイント改善し、類似団体平均よりも低い水準となっている。引き続き早期退職の勧奨を続けるとともに新規採用を抑制し、類似団体平均よりも低い数値で推移するよう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37</xdr:row>
      <xdr:rowOff>39370</xdr:rowOff>
    </xdr:to>
    <xdr:cxnSp macro="">
      <xdr:nvCxnSpPr>
        <xdr:cNvPr id="65" name="直線コネクタ 64"/>
        <xdr:cNvCxnSpPr/>
      </xdr:nvCxnSpPr>
      <xdr:spPr>
        <a:xfrm flipV="1">
          <a:off x="3987800" y="6268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85090</xdr:rowOff>
    </xdr:to>
    <xdr:cxnSp macro="">
      <xdr:nvCxnSpPr>
        <xdr:cNvPr id="68" name="直線コネクタ 67"/>
        <xdr:cNvCxnSpPr/>
      </xdr:nvCxnSpPr>
      <xdr:spPr>
        <a:xfrm flipV="1">
          <a:off x="3098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168910</xdr:rowOff>
    </xdr:to>
    <xdr:cxnSp macro="">
      <xdr:nvCxnSpPr>
        <xdr:cNvPr id="71" name="直線コネクタ 70"/>
        <xdr:cNvCxnSpPr/>
      </xdr:nvCxnSpPr>
      <xdr:spPr>
        <a:xfrm flipV="1">
          <a:off x="2209800" y="642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27940</xdr:rowOff>
    </xdr:to>
    <xdr:cxnSp macro="">
      <xdr:nvCxnSpPr>
        <xdr:cNvPr id="74" name="直線コネクタ 73"/>
        <xdr:cNvCxnSpPr/>
      </xdr:nvCxnSpPr>
      <xdr:spPr>
        <a:xfrm flipV="1">
          <a:off x="1320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4" name="円/楕円 83"/>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5"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6" name="円/楕円 85"/>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100347</xdr:rowOff>
    </xdr:from>
    <xdr:ext cx="736600" cy="259045"/>
    <xdr:sp macro="" textlink="">
      <xdr:nvSpPr>
        <xdr:cNvPr id="87" name="テキスト ボックス 86"/>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8" name="円/楕円 87"/>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146067</xdr:rowOff>
    </xdr:from>
    <xdr:ext cx="762000" cy="259045"/>
    <xdr:sp macro="" textlink="">
      <xdr:nvSpPr>
        <xdr:cNvPr id="89" name="テキスト ボックス 88"/>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0" name="円/楕円 89"/>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1" name="テキスト ボックス 90"/>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2" name="円/楕円 91"/>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93" name="テキスト ボックス 92"/>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人件費の削減に伴う業務の民間委託化を推進しているため、類似団体平均よりも数値が高い状態が近年続いている。今後も民間委託を進めるとともに、事業の選択と集中に取り組み、物件費の抑制を図る。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18</xdr:row>
      <xdr:rowOff>134620</xdr:rowOff>
    </xdr:to>
    <xdr:cxnSp macro="">
      <xdr:nvCxnSpPr>
        <xdr:cNvPr id="126" name="直線コネクタ 125"/>
        <xdr:cNvCxnSpPr/>
      </xdr:nvCxnSpPr>
      <xdr:spPr>
        <a:xfrm>
          <a:off x="15671800" y="3144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xdr:rowOff>
    </xdr:from>
    <xdr:to>
      <xdr:col>22</xdr:col>
      <xdr:colOff>565150</xdr:colOff>
      <xdr:row>18</xdr:row>
      <xdr:rowOff>58420</xdr:rowOff>
    </xdr:to>
    <xdr:cxnSp macro="">
      <xdr:nvCxnSpPr>
        <xdr:cNvPr id="129" name="直線コネクタ 128"/>
        <xdr:cNvCxnSpPr/>
      </xdr:nvCxnSpPr>
      <xdr:spPr>
        <a:xfrm>
          <a:off x="14782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xdr:rowOff>
    </xdr:from>
    <xdr:to>
      <xdr:col>21</xdr:col>
      <xdr:colOff>361950</xdr:colOff>
      <xdr:row>18</xdr:row>
      <xdr:rowOff>20320</xdr:rowOff>
    </xdr:to>
    <xdr:cxnSp macro="">
      <xdr:nvCxnSpPr>
        <xdr:cNvPr id="132" name="直線コネクタ 131"/>
        <xdr:cNvCxnSpPr/>
      </xdr:nvCxnSpPr>
      <xdr:spPr>
        <a:xfrm flipV="1">
          <a:off x="13893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130810</xdr:rowOff>
    </xdr:from>
    <xdr:to>
      <xdr:col>20</xdr:col>
      <xdr:colOff>158750</xdr:colOff>
      <xdr:row>18</xdr:row>
      <xdr:rowOff>20320</xdr:rowOff>
    </xdr:to>
    <xdr:cxnSp macro="">
      <xdr:nvCxnSpPr>
        <xdr:cNvPr id="135" name="直線コネクタ 134"/>
        <xdr:cNvCxnSpPr/>
      </xdr:nvCxnSpPr>
      <xdr:spPr>
        <a:xfrm>
          <a:off x="13004800" y="3045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83820</xdr:rowOff>
    </xdr:from>
    <xdr:to>
      <xdr:col>24</xdr:col>
      <xdr:colOff>82550</xdr:colOff>
      <xdr:row>19</xdr:row>
      <xdr:rowOff>13970</xdr:rowOff>
    </xdr:to>
    <xdr:sp macro="" textlink="">
      <xdr:nvSpPr>
        <xdr:cNvPr id="145" name="円/楕円 144"/>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55897</xdr:rowOff>
    </xdr:from>
    <xdr:ext cx="762000" cy="259045"/>
    <xdr:sp macro="" textlink="">
      <xdr:nvSpPr>
        <xdr:cNvPr id="146"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xdr:rowOff>
    </xdr:from>
    <xdr:to>
      <xdr:col>22</xdr:col>
      <xdr:colOff>615950</xdr:colOff>
      <xdr:row>18</xdr:row>
      <xdr:rowOff>109220</xdr:rowOff>
    </xdr:to>
    <xdr:sp macro="" textlink="">
      <xdr:nvSpPr>
        <xdr:cNvPr id="147" name="円/楕円 146"/>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93997</xdr:rowOff>
    </xdr:from>
    <xdr:ext cx="736600" cy="259045"/>
    <xdr:sp macro="" textlink="">
      <xdr:nvSpPr>
        <xdr:cNvPr id="148" name="テキスト ボックス 147"/>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125730</xdr:rowOff>
    </xdr:from>
    <xdr:to>
      <xdr:col>21</xdr:col>
      <xdr:colOff>412750</xdr:colOff>
      <xdr:row>18</xdr:row>
      <xdr:rowOff>55880</xdr:rowOff>
    </xdr:to>
    <xdr:sp macro="" textlink="">
      <xdr:nvSpPr>
        <xdr:cNvPr id="149" name="円/楕円 148"/>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40657</xdr:rowOff>
    </xdr:from>
    <xdr:ext cx="762000" cy="259045"/>
    <xdr:sp macro="" textlink="">
      <xdr:nvSpPr>
        <xdr:cNvPr id="150" name="テキスト ボックス 149"/>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51" name="円/楕円 150"/>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55897</xdr:rowOff>
    </xdr:from>
    <xdr:ext cx="762000" cy="259045"/>
    <xdr:sp macro="" textlink="">
      <xdr:nvSpPr>
        <xdr:cNvPr id="152" name="テキスト ボックス 151"/>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3" name="円/楕円 152"/>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4" name="テキスト ボックス 153"/>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生活保護費など扶助費に係る経常収支比率は類似団体平均よりも０．２ポイント低い数値となっており、前年度並みに推移している。</a:t>
          </a:r>
        </a:p>
        <a:p>
          <a:r>
            <a:rPr kumimoji="1" lang="ja-JP" altLang="en-US" sz="1300">
              <a:latin typeface="ＭＳ Ｐゴシック"/>
            </a:rPr>
            <a:t>　今後も、生活保護受給者の就労支援を実施するなど、適正な扶助費の維持を図る。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138430</xdr:rowOff>
    </xdr:from>
    <xdr:to>
      <xdr:col>7</xdr:col>
      <xdr:colOff>15875</xdr:colOff>
      <xdr:row>55</xdr:row>
      <xdr:rowOff>147574</xdr:rowOff>
    </xdr:to>
    <xdr:cxnSp macro="">
      <xdr:nvCxnSpPr>
        <xdr:cNvPr id="185" name="直線コネクタ 184"/>
        <xdr:cNvCxnSpPr/>
      </xdr:nvCxnSpPr>
      <xdr:spPr>
        <a:xfrm flipV="1">
          <a:off x="3987800" y="9568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120142</xdr:rowOff>
    </xdr:from>
    <xdr:to>
      <xdr:col>5</xdr:col>
      <xdr:colOff>549275</xdr:colOff>
      <xdr:row>55</xdr:row>
      <xdr:rowOff>147574</xdr:rowOff>
    </xdr:to>
    <xdr:cxnSp macro="">
      <xdr:nvCxnSpPr>
        <xdr:cNvPr id="188" name="直線コネクタ 187"/>
        <xdr:cNvCxnSpPr/>
      </xdr:nvCxnSpPr>
      <xdr:spPr>
        <a:xfrm>
          <a:off x="3098800" y="9549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120142</xdr:rowOff>
    </xdr:from>
    <xdr:to>
      <xdr:col>4</xdr:col>
      <xdr:colOff>346075</xdr:colOff>
      <xdr:row>55</xdr:row>
      <xdr:rowOff>129286</xdr:rowOff>
    </xdr:to>
    <xdr:cxnSp macro="">
      <xdr:nvCxnSpPr>
        <xdr:cNvPr id="191" name="直線コネクタ 190"/>
        <xdr:cNvCxnSpPr/>
      </xdr:nvCxnSpPr>
      <xdr:spPr>
        <a:xfrm flipV="1">
          <a:off x="2209800" y="9549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117856</xdr:rowOff>
    </xdr:from>
    <xdr:to>
      <xdr:col>3</xdr:col>
      <xdr:colOff>142875</xdr:colOff>
      <xdr:row>55</xdr:row>
      <xdr:rowOff>129286</xdr:rowOff>
    </xdr:to>
    <xdr:cxnSp macro="">
      <xdr:nvCxnSpPr>
        <xdr:cNvPr id="194" name="直線コネクタ 193"/>
        <xdr:cNvCxnSpPr/>
      </xdr:nvCxnSpPr>
      <xdr:spPr>
        <a:xfrm>
          <a:off x="1320800" y="937615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204" name="円/楕円 203"/>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104157</xdr:rowOff>
    </xdr:from>
    <xdr:ext cx="762000" cy="259045"/>
    <xdr:sp macro="" textlink="">
      <xdr:nvSpPr>
        <xdr:cNvPr id="205"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96774</xdr:rowOff>
    </xdr:from>
    <xdr:to>
      <xdr:col>5</xdr:col>
      <xdr:colOff>600075</xdr:colOff>
      <xdr:row>56</xdr:row>
      <xdr:rowOff>26924</xdr:rowOff>
    </xdr:to>
    <xdr:sp macro="" textlink="">
      <xdr:nvSpPr>
        <xdr:cNvPr id="206" name="円/楕円 205"/>
        <xdr:cNvSpPr/>
      </xdr:nvSpPr>
      <xdr:spPr>
        <a:xfrm>
          <a:off x="3937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11701</xdr:rowOff>
    </xdr:from>
    <xdr:ext cx="736600" cy="259045"/>
    <xdr:sp macro="" textlink="">
      <xdr:nvSpPr>
        <xdr:cNvPr id="207" name="テキスト ボックス 206"/>
        <xdr:cNvSpPr txBox="1"/>
      </xdr:nvSpPr>
      <xdr:spPr>
        <a:xfrm>
          <a:off x="3606800" y="96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69342</xdr:rowOff>
    </xdr:from>
    <xdr:to>
      <xdr:col>4</xdr:col>
      <xdr:colOff>396875</xdr:colOff>
      <xdr:row>55</xdr:row>
      <xdr:rowOff>170942</xdr:rowOff>
    </xdr:to>
    <xdr:sp macro="" textlink="">
      <xdr:nvSpPr>
        <xdr:cNvPr id="208" name="円/楕円 207"/>
        <xdr:cNvSpPr/>
      </xdr:nvSpPr>
      <xdr:spPr>
        <a:xfrm>
          <a:off x="3048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155719</xdr:rowOff>
    </xdr:from>
    <xdr:ext cx="762000" cy="259045"/>
    <xdr:sp macro="" textlink="">
      <xdr:nvSpPr>
        <xdr:cNvPr id="209" name="テキスト ボックス 208"/>
        <xdr:cNvSpPr txBox="1"/>
      </xdr:nvSpPr>
      <xdr:spPr>
        <a:xfrm>
          <a:off x="27178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78486</xdr:rowOff>
    </xdr:from>
    <xdr:to>
      <xdr:col>3</xdr:col>
      <xdr:colOff>193675</xdr:colOff>
      <xdr:row>56</xdr:row>
      <xdr:rowOff>8636</xdr:rowOff>
    </xdr:to>
    <xdr:sp macro="" textlink="">
      <xdr:nvSpPr>
        <xdr:cNvPr id="210" name="円/楕円 209"/>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164863</xdr:rowOff>
    </xdr:from>
    <xdr:ext cx="762000" cy="259045"/>
    <xdr:sp macro="" textlink="">
      <xdr:nvSpPr>
        <xdr:cNvPr id="211" name="テキスト ボックス 210"/>
        <xdr:cNvSpPr txBox="1"/>
      </xdr:nvSpPr>
      <xdr:spPr>
        <a:xfrm>
          <a:off x="1828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67056</xdr:rowOff>
    </xdr:from>
    <xdr:to>
      <xdr:col>1</xdr:col>
      <xdr:colOff>676275</xdr:colOff>
      <xdr:row>54</xdr:row>
      <xdr:rowOff>168656</xdr:rowOff>
    </xdr:to>
    <xdr:sp macro="" textlink="">
      <xdr:nvSpPr>
        <xdr:cNvPr id="212" name="円/楕円 211"/>
        <xdr:cNvSpPr/>
      </xdr:nvSpPr>
      <xdr:spPr>
        <a:xfrm>
          <a:off x="1270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7383</xdr:rowOff>
    </xdr:from>
    <xdr:ext cx="762000" cy="259045"/>
    <xdr:sp macro="" textlink="">
      <xdr:nvSpPr>
        <xdr:cNvPr id="213" name="テキスト ボックス 212"/>
        <xdr:cNvSpPr txBox="1"/>
      </xdr:nvSpPr>
      <xdr:spPr>
        <a:xfrm>
          <a:off x="939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国民健康保険特別会計など医療会計への繰出金が増加し、前年度より１．１ポイント増加したものの、類似団体平均は下回っている。</a:t>
          </a:r>
        </a:p>
        <a:p>
          <a:r>
            <a:rPr kumimoji="1" lang="ja-JP" altLang="en-US" sz="1300">
              <a:latin typeface="ＭＳ Ｐゴシック"/>
            </a:rPr>
            <a:t>　今後も高齢化の進展が見込まれるため、繰出金の適正な運用に努める。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66040</xdr:rowOff>
    </xdr:to>
    <xdr:cxnSp macro="">
      <xdr:nvCxnSpPr>
        <xdr:cNvPr id="246" name="直線コネクタ 245"/>
        <xdr:cNvCxnSpPr/>
      </xdr:nvCxnSpPr>
      <xdr:spPr>
        <a:xfrm>
          <a:off x="15671800" y="9583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153670</xdr:rowOff>
    </xdr:to>
    <xdr:cxnSp macro="">
      <xdr:nvCxnSpPr>
        <xdr:cNvPr id="249" name="直線コネクタ 248"/>
        <xdr:cNvCxnSpPr/>
      </xdr:nvCxnSpPr>
      <xdr:spPr>
        <a:xfrm>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138430</xdr:rowOff>
    </xdr:to>
    <xdr:cxnSp macro="">
      <xdr:nvCxnSpPr>
        <xdr:cNvPr id="252" name="直線コネクタ 251"/>
        <xdr:cNvCxnSpPr/>
      </xdr:nvCxnSpPr>
      <xdr:spPr>
        <a:xfrm>
          <a:off x="13893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100330</xdr:rowOff>
    </xdr:to>
    <xdr:cxnSp macro="">
      <xdr:nvCxnSpPr>
        <xdr:cNvPr id="255" name="直線コネクタ 254"/>
        <xdr:cNvCxnSpPr/>
      </xdr:nvCxnSpPr>
      <xdr:spPr>
        <a:xfrm>
          <a:off x="13004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65" name="円/楕円 264"/>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66"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7" name="円/楕円 266"/>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68" name="テキスト ボックス 26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69" name="円/楕円 268"/>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0" name="テキスト ボックス 269"/>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1" name="円/楕円 270"/>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2" name="テキスト ボックス 271"/>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3" name="円/楕円 272"/>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4" name="テキスト ボックス 273"/>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おいても新行財政改革プランに基づき、各種団体の運営に対する補助金を一律１０％カットすることなどに取り組み、類似団体平均よりも３．３ポイント低い数値となっている。今後も補助金の見直し及び点検を進め、適正な執行に向けて取り組む。</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46990</xdr:rowOff>
    </xdr:to>
    <xdr:cxnSp macro="">
      <xdr:nvCxnSpPr>
        <xdr:cNvPr id="304" name="直線コネクタ 303"/>
        <xdr:cNvCxnSpPr/>
      </xdr:nvCxnSpPr>
      <xdr:spPr>
        <a:xfrm>
          <a:off x="15671800" y="6047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28702</xdr:rowOff>
    </xdr:from>
    <xdr:to>
      <xdr:col>22</xdr:col>
      <xdr:colOff>565150</xdr:colOff>
      <xdr:row>35</xdr:row>
      <xdr:rowOff>46990</xdr:rowOff>
    </xdr:to>
    <xdr:cxnSp macro="">
      <xdr:nvCxnSpPr>
        <xdr:cNvPr id="307" name="直線コネクタ 306"/>
        <xdr:cNvCxnSpPr/>
      </xdr:nvCxnSpPr>
      <xdr:spPr>
        <a:xfrm>
          <a:off x="14782800" y="60294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37846</xdr:rowOff>
    </xdr:to>
    <xdr:cxnSp macro="">
      <xdr:nvCxnSpPr>
        <xdr:cNvPr id="310" name="直線コネクタ 309"/>
        <xdr:cNvCxnSpPr/>
      </xdr:nvCxnSpPr>
      <xdr:spPr>
        <a:xfrm flipV="1">
          <a:off x="13893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33274</xdr:rowOff>
    </xdr:from>
    <xdr:to>
      <xdr:col>20</xdr:col>
      <xdr:colOff>158750</xdr:colOff>
      <xdr:row>35</xdr:row>
      <xdr:rowOff>37846</xdr:rowOff>
    </xdr:to>
    <xdr:cxnSp macro="">
      <xdr:nvCxnSpPr>
        <xdr:cNvPr id="313" name="直線コネクタ 312"/>
        <xdr:cNvCxnSpPr/>
      </xdr:nvCxnSpPr>
      <xdr:spPr>
        <a:xfrm>
          <a:off x="13004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3" name="円/楕円 322"/>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4"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25" name="円/楕円 324"/>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26" name="テキスト ボックス 325"/>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149352</xdr:rowOff>
    </xdr:from>
    <xdr:to>
      <xdr:col>21</xdr:col>
      <xdr:colOff>412750</xdr:colOff>
      <xdr:row>35</xdr:row>
      <xdr:rowOff>79502</xdr:rowOff>
    </xdr:to>
    <xdr:sp macro="" textlink="">
      <xdr:nvSpPr>
        <xdr:cNvPr id="327" name="円/楕円 326"/>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28" name="テキスト ボックス 327"/>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158496</xdr:rowOff>
    </xdr:from>
    <xdr:to>
      <xdr:col>20</xdr:col>
      <xdr:colOff>209550</xdr:colOff>
      <xdr:row>35</xdr:row>
      <xdr:rowOff>88646</xdr:rowOff>
    </xdr:to>
    <xdr:sp macro="" textlink="">
      <xdr:nvSpPr>
        <xdr:cNvPr id="329" name="円/楕円 328"/>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98823</xdr:rowOff>
    </xdr:from>
    <xdr:ext cx="762000" cy="259045"/>
    <xdr:sp macro="" textlink="">
      <xdr:nvSpPr>
        <xdr:cNvPr id="330" name="テキスト ボックス 329"/>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153924</xdr:rowOff>
    </xdr:from>
    <xdr:to>
      <xdr:col>19</xdr:col>
      <xdr:colOff>6350</xdr:colOff>
      <xdr:row>35</xdr:row>
      <xdr:rowOff>84074</xdr:rowOff>
    </xdr:to>
    <xdr:sp macro="" textlink="">
      <xdr:nvSpPr>
        <xdr:cNvPr id="331" name="円/楕円 330"/>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94251</xdr:rowOff>
    </xdr:from>
    <xdr:ext cx="762000" cy="259045"/>
    <xdr:sp macro="" textlink="">
      <xdr:nvSpPr>
        <xdr:cNvPr id="332" name="テキスト ボックス 331"/>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より１．６ポイント改善しているものの、類似団体平均と比較すると１．８ポイント高くなっている。これは、過去に国の経済対策に基づいて行った普通建設事業に係る償還額が大きいためである。今後は市債の新規発行を抑制することにより、適正な公債費負担に向けて取り組んでいるところであ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99568</xdr:rowOff>
    </xdr:from>
    <xdr:to>
      <xdr:col>7</xdr:col>
      <xdr:colOff>15875</xdr:colOff>
      <xdr:row>79</xdr:row>
      <xdr:rowOff>1270</xdr:rowOff>
    </xdr:to>
    <xdr:cxnSp macro="">
      <xdr:nvCxnSpPr>
        <xdr:cNvPr id="362" name="直線コネクタ 361"/>
        <xdr:cNvCxnSpPr/>
      </xdr:nvCxnSpPr>
      <xdr:spPr>
        <a:xfrm flipV="1">
          <a:off x="3987800" y="134726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133858</xdr:rowOff>
    </xdr:to>
    <xdr:cxnSp macro="">
      <xdr:nvCxnSpPr>
        <xdr:cNvPr id="365" name="直線コネクタ 364"/>
        <xdr:cNvCxnSpPr/>
      </xdr:nvCxnSpPr>
      <xdr:spPr>
        <a:xfrm flipV="1">
          <a:off x="3098800" y="135458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79</xdr:row>
      <xdr:rowOff>143002</xdr:rowOff>
    </xdr:to>
    <xdr:cxnSp macro="">
      <xdr:nvCxnSpPr>
        <xdr:cNvPr id="368" name="直線コネクタ 367"/>
        <xdr:cNvCxnSpPr/>
      </xdr:nvCxnSpPr>
      <xdr:spPr>
        <a:xfrm flipV="1">
          <a:off x="2209800" y="13678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143002</xdr:rowOff>
    </xdr:from>
    <xdr:to>
      <xdr:col>3</xdr:col>
      <xdr:colOff>142875</xdr:colOff>
      <xdr:row>79</xdr:row>
      <xdr:rowOff>152146</xdr:rowOff>
    </xdr:to>
    <xdr:cxnSp macro="">
      <xdr:nvCxnSpPr>
        <xdr:cNvPr id="371" name="直線コネクタ 370"/>
        <xdr:cNvCxnSpPr/>
      </xdr:nvCxnSpPr>
      <xdr:spPr>
        <a:xfrm flipV="1">
          <a:off x="1320800" y="136875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1" name="円/楕円 380"/>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2"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83" name="円/楕円 382"/>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84" name="テキスト ボックス 383"/>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83058</xdr:rowOff>
    </xdr:from>
    <xdr:to>
      <xdr:col>4</xdr:col>
      <xdr:colOff>396875</xdr:colOff>
      <xdr:row>80</xdr:row>
      <xdr:rowOff>13208</xdr:rowOff>
    </xdr:to>
    <xdr:sp macro="" textlink="">
      <xdr:nvSpPr>
        <xdr:cNvPr id="385" name="円/楕円 384"/>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169435</xdr:rowOff>
    </xdr:from>
    <xdr:ext cx="762000" cy="259045"/>
    <xdr:sp macro="" textlink="">
      <xdr:nvSpPr>
        <xdr:cNvPr id="386" name="テキスト ボックス 385"/>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92202</xdr:rowOff>
    </xdr:from>
    <xdr:to>
      <xdr:col>3</xdr:col>
      <xdr:colOff>193675</xdr:colOff>
      <xdr:row>80</xdr:row>
      <xdr:rowOff>22352</xdr:rowOff>
    </xdr:to>
    <xdr:sp macro="" textlink="">
      <xdr:nvSpPr>
        <xdr:cNvPr id="387" name="円/楕円 386"/>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7129</xdr:rowOff>
    </xdr:from>
    <xdr:ext cx="762000" cy="259045"/>
    <xdr:sp macro="" textlink="">
      <xdr:nvSpPr>
        <xdr:cNvPr id="388" name="テキスト ボックス 387"/>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89" name="円/楕円 388"/>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90" name="テキスト ボックス 389"/>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が増加した要因は、繰出金の増加によるものである。しかし、類似団体平均と比較すると１．６ポイント低い数値となっている。今後ともコスト削減を図り、類似団体平均よりも低い数値を維持するよう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77</xdr:row>
      <xdr:rowOff>85089</xdr:rowOff>
    </xdr:to>
    <xdr:cxnSp macro="">
      <xdr:nvCxnSpPr>
        <xdr:cNvPr id="423" name="直線コネクタ 422"/>
        <xdr:cNvCxnSpPr/>
      </xdr:nvCxnSpPr>
      <xdr:spPr>
        <a:xfrm>
          <a:off x="15671800" y="132676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66039</xdr:rowOff>
    </xdr:to>
    <xdr:cxnSp macro="">
      <xdr:nvCxnSpPr>
        <xdr:cNvPr id="426" name="直線コネクタ 425"/>
        <xdr:cNvCxnSpPr/>
      </xdr:nvCxnSpPr>
      <xdr:spPr>
        <a:xfrm>
          <a:off x="14782800" y="13229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77</xdr:row>
      <xdr:rowOff>69850</xdr:rowOff>
    </xdr:to>
    <xdr:cxnSp macro="">
      <xdr:nvCxnSpPr>
        <xdr:cNvPr id="429" name="直線コネクタ 428"/>
        <xdr:cNvCxnSpPr/>
      </xdr:nvCxnSpPr>
      <xdr:spPr>
        <a:xfrm flipV="1">
          <a:off x="13893800" y="132295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69850</xdr:rowOff>
    </xdr:to>
    <xdr:cxnSp macro="">
      <xdr:nvCxnSpPr>
        <xdr:cNvPr id="432" name="直線コネクタ 431"/>
        <xdr:cNvCxnSpPr/>
      </xdr:nvCxnSpPr>
      <xdr:spPr>
        <a:xfrm>
          <a:off x="13004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42" name="円/楕円 441"/>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50816</xdr:rowOff>
    </xdr:from>
    <xdr:ext cx="762000" cy="259045"/>
    <xdr:sp macro="" textlink="">
      <xdr:nvSpPr>
        <xdr:cNvPr id="443" name="公債費以外該当値テキスト"/>
        <xdr:cNvSpPr txBox="1"/>
      </xdr:nvSpPr>
      <xdr:spPr>
        <a:xfrm>
          <a:off x="16598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4" name="円/楕円 443"/>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127016</xdr:rowOff>
    </xdr:from>
    <xdr:ext cx="736600" cy="259045"/>
    <xdr:sp macro="" textlink="">
      <xdr:nvSpPr>
        <xdr:cNvPr id="445" name="テキスト ボックス 444"/>
        <xdr:cNvSpPr txBox="1"/>
      </xdr:nvSpPr>
      <xdr:spPr>
        <a:xfrm>
          <a:off x="15290800" y="1298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46" name="円/楕円 445"/>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47" name="テキスト ボックス 446"/>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48" name="円/楕円 447"/>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49" name="テキスト ボックス 448"/>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0" name="円/楕円 449"/>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兵庫県三木市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146850</xdr:rowOff>
    </xdr:from>
    <xdr:to>
      <xdr:col>4</xdr:col>
      <xdr:colOff>1117600</xdr:colOff>
      <xdr:row>17</xdr:row>
      <xdr:rowOff>70745</xdr:rowOff>
    </xdr:to>
    <xdr:cxnSp macro="">
      <xdr:nvCxnSpPr>
        <xdr:cNvPr id="50" name="直線コネクタ 49"/>
        <xdr:cNvCxnSpPr/>
      </xdr:nvCxnSpPr>
      <xdr:spPr bwMode="auto">
        <a:xfrm flipV="1">
          <a:off x="5003800" y="2937675"/>
          <a:ext cx="647700" cy="95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131627</xdr:rowOff>
    </xdr:from>
    <xdr:ext cx="762000" cy="259045"/>
    <xdr:sp macro="" textlink="">
      <xdr:nvSpPr>
        <xdr:cNvPr id="51" name="人口1人当たり決算額の推移平均値テキスト130"/>
        <xdr:cNvSpPr txBox="1"/>
      </xdr:nvSpPr>
      <xdr:spPr>
        <a:xfrm>
          <a:off x="5740400" y="292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163995</xdr:rowOff>
    </xdr:from>
    <xdr:to>
      <xdr:col>4</xdr:col>
      <xdr:colOff>469900</xdr:colOff>
      <xdr:row>17</xdr:row>
      <xdr:rowOff>70745</xdr:rowOff>
    </xdr:to>
    <xdr:cxnSp macro="">
      <xdr:nvCxnSpPr>
        <xdr:cNvPr id="53" name="直線コネクタ 52"/>
        <xdr:cNvCxnSpPr/>
      </xdr:nvCxnSpPr>
      <xdr:spPr bwMode="auto">
        <a:xfrm>
          <a:off x="4305300" y="2954820"/>
          <a:ext cx="698500" cy="78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163995</xdr:rowOff>
    </xdr:from>
    <xdr:to>
      <xdr:col>3</xdr:col>
      <xdr:colOff>904875</xdr:colOff>
      <xdr:row>16</xdr:row>
      <xdr:rowOff>169920</xdr:rowOff>
    </xdr:to>
    <xdr:cxnSp macro="">
      <xdr:nvCxnSpPr>
        <xdr:cNvPr id="56" name="直線コネクタ 55"/>
        <xdr:cNvCxnSpPr/>
      </xdr:nvCxnSpPr>
      <xdr:spPr bwMode="auto">
        <a:xfrm flipV="1">
          <a:off x="3606800" y="2954820"/>
          <a:ext cx="698500" cy="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134772</xdr:rowOff>
    </xdr:from>
    <xdr:to>
      <xdr:col>3</xdr:col>
      <xdr:colOff>206375</xdr:colOff>
      <xdr:row>16</xdr:row>
      <xdr:rowOff>169920</xdr:rowOff>
    </xdr:to>
    <xdr:cxnSp macro="">
      <xdr:nvCxnSpPr>
        <xdr:cNvPr id="59" name="直線コネクタ 58"/>
        <xdr:cNvCxnSpPr/>
      </xdr:nvCxnSpPr>
      <xdr:spPr bwMode="auto">
        <a:xfrm>
          <a:off x="2908300" y="2925597"/>
          <a:ext cx="698500" cy="3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96050</xdr:rowOff>
    </xdr:from>
    <xdr:to>
      <xdr:col>5</xdr:col>
      <xdr:colOff>34925</xdr:colOff>
      <xdr:row>17</xdr:row>
      <xdr:rowOff>26200</xdr:rowOff>
    </xdr:to>
    <xdr:sp macro="" textlink="">
      <xdr:nvSpPr>
        <xdr:cNvPr id="69" name="円/楕円 68"/>
        <xdr:cNvSpPr/>
      </xdr:nvSpPr>
      <xdr:spPr bwMode="auto">
        <a:xfrm>
          <a:off x="5600700" y="288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112577</xdr:rowOff>
    </xdr:from>
    <xdr:ext cx="762000" cy="259045"/>
    <xdr:sp macro="" textlink="">
      <xdr:nvSpPr>
        <xdr:cNvPr id="70" name="人口1人当たり決算額の推移該当値テキスト130"/>
        <xdr:cNvSpPr txBox="1"/>
      </xdr:nvSpPr>
      <xdr:spPr>
        <a:xfrm>
          <a:off x="5740400" y="27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19945</xdr:rowOff>
    </xdr:from>
    <xdr:to>
      <xdr:col>4</xdr:col>
      <xdr:colOff>520700</xdr:colOff>
      <xdr:row>17</xdr:row>
      <xdr:rowOff>121545</xdr:rowOff>
    </xdr:to>
    <xdr:sp macro="" textlink="">
      <xdr:nvSpPr>
        <xdr:cNvPr id="71" name="円/楕円 70"/>
        <xdr:cNvSpPr/>
      </xdr:nvSpPr>
      <xdr:spPr bwMode="auto">
        <a:xfrm>
          <a:off x="4953000" y="298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106322</xdr:rowOff>
    </xdr:from>
    <xdr:ext cx="736600" cy="259045"/>
    <xdr:sp macro="" textlink="">
      <xdr:nvSpPr>
        <xdr:cNvPr id="72" name="テキスト ボックス 71"/>
        <xdr:cNvSpPr txBox="1"/>
      </xdr:nvSpPr>
      <xdr:spPr>
        <a:xfrm>
          <a:off x="4622800" y="30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113195</xdr:rowOff>
    </xdr:from>
    <xdr:to>
      <xdr:col>3</xdr:col>
      <xdr:colOff>955675</xdr:colOff>
      <xdr:row>17</xdr:row>
      <xdr:rowOff>43345</xdr:rowOff>
    </xdr:to>
    <xdr:sp macro="" textlink="">
      <xdr:nvSpPr>
        <xdr:cNvPr id="73" name="円/楕円 72"/>
        <xdr:cNvSpPr/>
      </xdr:nvSpPr>
      <xdr:spPr bwMode="auto">
        <a:xfrm>
          <a:off x="4254500" y="290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28122</xdr:rowOff>
    </xdr:from>
    <xdr:ext cx="762000" cy="259045"/>
    <xdr:sp macro="" textlink="">
      <xdr:nvSpPr>
        <xdr:cNvPr id="74" name="テキスト ボックス 73"/>
        <xdr:cNvSpPr txBox="1"/>
      </xdr:nvSpPr>
      <xdr:spPr>
        <a:xfrm>
          <a:off x="3924300" y="29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119120</xdr:rowOff>
    </xdr:from>
    <xdr:to>
      <xdr:col>3</xdr:col>
      <xdr:colOff>257175</xdr:colOff>
      <xdr:row>17</xdr:row>
      <xdr:rowOff>49270</xdr:rowOff>
    </xdr:to>
    <xdr:sp macro="" textlink="">
      <xdr:nvSpPr>
        <xdr:cNvPr id="75" name="円/楕円 74"/>
        <xdr:cNvSpPr/>
      </xdr:nvSpPr>
      <xdr:spPr bwMode="auto">
        <a:xfrm>
          <a:off x="3556000" y="2909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34047</xdr:rowOff>
    </xdr:from>
    <xdr:ext cx="762000" cy="259045"/>
    <xdr:sp macro="" textlink="">
      <xdr:nvSpPr>
        <xdr:cNvPr id="76" name="テキスト ボックス 75"/>
        <xdr:cNvSpPr txBox="1"/>
      </xdr:nvSpPr>
      <xdr:spPr>
        <a:xfrm>
          <a:off x="3225800" y="299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71,247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83972</xdr:rowOff>
    </xdr:from>
    <xdr:to>
      <xdr:col>2</xdr:col>
      <xdr:colOff>692150</xdr:colOff>
      <xdr:row>17</xdr:row>
      <xdr:rowOff>14122</xdr:rowOff>
    </xdr:to>
    <xdr:sp macro="" textlink="">
      <xdr:nvSpPr>
        <xdr:cNvPr id="77" name="円/楕円 76"/>
        <xdr:cNvSpPr/>
      </xdr:nvSpPr>
      <xdr:spPr bwMode="auto">
        <a:xfrm>
          <a:off x="2857500" y="287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170349</xdr:rowOff>
    </xdr:from>
    <xdr:ext cx="762000" cy="259045"/>
    <xdr:sp macro="" textlink="">
      <xdr:nvSpPr>
        <xdr:cNvPr id="78" name="テキスト ボックス 77"/>
        <xdr:cNvSpPr txBox="1"/>
      </xdr:nvSpPr>
      <xdr:spPr>
        <a:xfrm>
          <a:off x="2527300" y="296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145608</xdr:rowOff>
    </xdr:from>
    <xdr:to>
      <xdr:col>4</xdr:col>
      <xdr:colOff>1117600</xdr:colOff>
      <xdr:row>37</xdr:row>
      <xdr:rowOff>71221</xdr:rowOff>
    </xdr:to>
    <xdr:cxnSp macro="">
      <xdr:nvCxnSpPr>
        <xdr:cNvPr id="110" name="直線コネクタ 109"/>
        <xdr:cNvCxnSpPr/>
      </xdr:nvCxnSpPr>
      <xdr:spPr bwMode="auto">
        <a:xfrm>
          <a:off x="5003800" y="7098858"/>
          <a:ext cx="647700" cy="97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29959</xdr:rowOff>
    </xdr:from>
    <xdr:to>
      <xdr:col>4</xdr:col>
      <xdr:colOff>469900</xdr:colOff>
      <xdr:row>36</xdr:row>
      <xdr:rowOff>145608</xdr:rowOff>
    </xdr:to>
    <xdr:cxnSp macro="">
      <xdr:nvCxnSpPr>
        <xdr:cNvPr id="113" name="直線コネクタ 112"/>
        <xdr:cNvCxnSpPr/>
      </xdr:nvCxnSpPr>
      <xdr:spPr bwMode="auto">
        <a:xfrm>
          <a:off x="4305300" y="6983209"/>
          <a:ext cx="698500" cy="11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302954</xdr:rowOff>
    </xdr:from>
    <xdr:to>
      <xdr:col>3</xdr:col>
      <xdr:colOff>904875</xdr:colOff>
      <xdr:row>36</xdr:row>
      <xdr:rowOff>29959</xdr:rowOff>
    </xdr:to>
    <xdr:cxnSp macro="">
      <xdr:nvCxnSpPr>
        <xdr:cNvPr id="116" name="直線コネクタ 115"/>
        <xdr:cNvCxnSpPr/>
      </xdr:nvCxnSpPr>
      <xdr:spPr bwMode="auto">
        <a:xfrm>
          <a:off x="3606800" y="6913304"/>
          <a:ext cx="698500" cy="69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297056</xdr:rowOff>
    </xdr:from>
    <xdr:to>
      <xdr:col>3</xdr:col>
      <xdr:colOff>206375</xdr:colOff>
      <xdr:row>35</xdr:row>
      <xdr:rowOff>302954</xdr:rowOff>
    </xdr:to>
    <xdr:cxnSp macro="">
      <xdr:nvCxnSpPr>
        <xdr:cNvPr id="119" name="直線コネクタ 118"/>
        <xdr:cNvCxnSpPr/>
      </xdr:nvCxnSpPr>
      <xdr:spPr bwMode="auto">
        <a:xfrm>
          <a:off x="2908300" y="6907406"/>
          <a:ext cx="698500" cy="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20421</xdr:rowOff>
    </xdr:from>
    <xdr:to>
      <xdr:col>5</xdr:col>
      <xdr:colOff>34925</xdr:colOff>
      <xdr:row>37</xdr:row>
      <xdr:rowOff>122021</xdr:rowOff>
    </xdr:to>
    <xdr:sp macro="" textlink="">
      <xdr:nvSpPr>
        <xdr:cNvPr id="129" name="円/楕円 128"/>
        <xdr:cNvSpPr/>
      </xdr:nvSpPr>
      <xdr:spPr bwMode="auto">
        <a:xfrm>
          <a:off x="5600700" y="714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163948</xdr:rowOff>
    </xdr:from>
    <xdr:ext cx="762000" cy="259045"/>
    <xdr:sp macro="" textlink="">
      <xdr:nvSpPr>
        <xdr:cNvPr id="130" name="人口1人当たり決算額の推移該当値テキスト445"/>
        <xdr:cNvSpPr txBox="1"/>
      </xdr:nvSpPr>
      <xdr:spPr>
        <a:xfrm>
          <a:off x="5740400" y="71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94808</xdr:rowOff>
    </xdr:from>
    <xdr:to>
      <xdr:col>4</xdr:col>
      <xdr:colOff>520700</xdr:colOff>
      <xdr:row>37</xdr:row>
      <xdr:rowOff>24958</xdr:rowOff>
    </xdr:to>
    <xdr:sp macro="" textlink="">
      <xdr:nvSpPr>
        <xdr:cNvPr id="131" name="円/楕円 130"/>
        <xdr:cNvSpPr/>
      </xdr:nvSpPr>
      <xdr:spPr bwMode="auto">
        <a:xfrm>
          <a:off x="4953000" y="704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9735</xdr:rowOff>
    </xdr:from>
    <xdr:ext cx="736600" cy="259045"/>
    <xdr:sp macro="" textlink="">
      <xdr:nvSpPr>
        <xdr:cNvPr id="132" name="テキスト ボックス 131"/>
        <xdr:cNvSpPr txBox="1"/>
      </xdr:nvSpPr>
      <xdr:spPr>
        <a:xfrm>
          <a:off x="4622800" y="713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322059</xdr:rowOff>
    </xdr:from>
    <xdr:to>
      <xdr:col>3</xdr:col>
      <xdr:colOff>955675</xdr:colOff>
      <xdr:row>36</xdr:row>
      <xdr:rowOff>80759</xdr:rowOff>
    </xdr:to>
    <xdr:sp macro="" textlink="">
      <xdr:nvSpPr>
        <xdr:cNvPr id="133" name="円/楕円 132"/>
        <xdr:cNvSpPr/>
      </xdr:nvSpPr>
      <xdr:spPr bwMode="auto">
        <a:xfrm>
          <a:off x="4254500" y="693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90936</xdr:rowOff>
    </xdr:from>
    <xdr:ext cx="762000" cy="259045"/>
    <xdr:sp macro="" textlink="">
      <xdr:nvSpPr>
        <xdr:cNvPr id="134" name="テキスト ボックス 133"/>
        <xdr:cNvSpPr txBox="1"/>
      </xdr:nvSpPr>
      <xdr:spPr>
        <a:xfrm>
          <a:off x="3924300" y="67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252154</xdr:rowOff>
    </xdr:from>
    <xdr:to>
      <xdr:col>3</xdr:col>
      <xdr:colOff>257175</xdr:colOff>
      <xdr:row>36</xdr:row>
      <xdr:rowOff>10854</xdr:rowOff>
    </xdr:to>
    <xdr:sp macro="" textlink="">
      <xdr:nvSpPr>
        <xdr:cNvPr id="135" name="円/楕円 134"/>
        <xdr:cNvSpPr/>
      </xdr:nvSpPr>
      <xdr:spPr bwMode="auto">
        <a:xfrm>
          <a:off x="3556000" y="686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338531</xdr:rowOff>
    </xdr:from>
    <xdr:ext cx="762000" cy="259045"/>
    <xdr:sp macro="" textlink="">
      <xdr:nvSpPr>
        <xdr:cNvPr id="136" name="テキスト ボックス 135"/>
        <xdr:cNvSpPr txBox="1"/>
      </xdr:nvSpPr>
      <xdr:spPr>
        <a:xfrm>
          <a:off x="3225800" y="694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246256</xdr:rowOff>
    </xdr:from>
    <xdr:to>
      <xdr:col>2</xdr:col>
      <xdr:colOff>692150</xdr:colOff>
      <xdr:row>36</xdr:row>
      <xdr:rowOff>4956</xdr:rowOff>
    </xdr:to>
    <xdr:sp macro="" textlink="">
      <xdr:nvSpPr>
        <xdr:cNvPr id="137" name="円/楕円 136"/>
        <xdr:cNvSpPr/>
      </xdr:nvSpPr>
      <xdr:spPr bwMode="auto">
        <a:xfrm>
          <a:off x="2857500" y="6856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332633</xdr:rowOff>
    </xdr:from>
    <xdr:ext cx="762000" cy="259045"/>
    <xdr:sp macro="" textlink="">
      <xdr:nvSpPr>
        <xdr:cNvPr id="138" name="テキスト ボックス 137"/>
        <xdr:cNvSpPr txBox="1"/>
      </xdr:nvSpPr>
      <xdr:spPr>
        <a:xfrm>
          <a:off x="2527300" y="694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実質単年度収支が赤字で推移していたが、新行財政改革プランに基づく改革の結果、平成２４年度に基金を取り崩すことなく黒字に転換し、平成２５年度においても２年連続で黒字を確保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収支改善により、今後も実質収支の黒字が継続する見込みである。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国民健康保険特別会計において、共同事業交付金の一部が翌年度収入となったことで歳入が不足したことから赤字決算となった。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病院事業会計においては病院経営健全化計画を１００％完全達成したことで、２４年ぶりの黒字決算となった。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今後は全会計とも黒字決算となる見込みである。</a:t>
          </a:r>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人口１人当たりの元利償還金の金額が類似団体より多いものの、事業費補正等により基準財政需要額に算入された公債費が類似団体よりも多いため、実質公債費比率は類似団体と同水準にある。</a:t>
          </a:r>
        </a:p>
        <a:p>
          <a:r>
            <a:rPr kumimoji="1" lang="ja-JP" altLang="en-US" sz="1400">
              <a:latin typeface="ＭＳ ゴシック" pitchFamily="49" charset="-128"/>
              <a:ea typeface="ＭＳ ゴシック" pitchFamily="49" charset="-128"/>
            </a:rPr>
            <a:t>　起債の新規発行を抑制しているため、元利償還金は減少傾向にある。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病院事業の清算により第３セクター等改革推進債を発行したことにより、地方債現在高が増加したため、将来負担比率の分子が増加した。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今後は地方債現在高が減少するため、将来負担比率の分子は減少する見込みである。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36370612</v>
      </c>
      <c r="BO4" s="379"/>
      <c r="BP4" s="379"/>
      <c r="BQ4" s="379"/>
      <c r="BR4" s="379"/>
      <c r="BS4" s="379"/>
      <c r="BT4" s="379"/>
      <c r="BU4" s="380"/>
      <c r="BV4" s="378">
        <v>29693025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1.5</v>
      </c>
      <c r="CU4" s="554"/>
      <c r="CV4" s="554"/>
      <c r="CW4" s="554"/>
      <c r="CX4" s="554"/>
      <c r="CY4" s="554"/>
      <c r="CZ4" s="554"/>
      <c r="DA4" s="555"/>
      <c r="DB4" s="553">
        <v>0.1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35691632</v>
      </c>
      <c r="BO5" s="384"/>
      <c r="BP5" s="384"/>
      <c r="BQ5" s="384"/>
      <c r="BR5" s="384"/>
      <c r="BS5" s="384"/>
      <c r="BT5" s="384"/>
      <c r="BU5" s="385"/>
      <c r="BV5" s="383">
        <v>29586059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89.8</v>
      </c>
      <c r="CU5" s="354"/>
      <c r="CV5" s="354"/>
      <c r="CW5" s="354"/>
      <c r="CX5" s="354"/>
      <c r="CY5" s="354"/>
      <c r="CZ5" s="354"/>
      <c r="DA5" s="355"/>
      <c r="DB5" s="353">
        <v>90.9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678980</v>
      </c>
      <c r="BO6" s="384"/>
      <c r="BP6" s="384"/>
      <c r="BQ6" s="384"/>
      <c r="BR6" s="384"/>
      <c r="BS6" s="384"/>
      <c r="BT6" s="384"/>
      <c r="BU6" s="385"/>
      <c r="BV6" s="383">
        <v>106966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96.2</v>
      </c>
      <c r="CU6" s="528"/>
      <c r="CV6" s="528"/>
      <c r="CW6" s="528"/>
      <c r="CX6" s="528"/>
      <c r="CY6" s="528"/>
      <c r="CZ6" s="528"/>
      <c r="DA6" s="529"/>
      <c r="DB6" s="527">
        <v>97.4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391308</v>
      </c>
      <c r="BO7" s="384"/>
      <c r="BP7" s="384"/>
      <c r="BQ7" s="384"/>
      <c r="BR7" s="384"/>
      <c r="BS7" s="384"/>
      <c r="BT7" s="384"/>
      <c r="BU7" s="385"/>
      <c r="BV7" s="383">
        <v>90684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18830486</v>
      </c>
      <c r="CU7" s="384"/>
      <c r="CV7" s="384"/>
      <c r="CW7" s="384"/>
      <c r="CX7" s="384"/>
      <c r="CY7" s="384"/>
      <c r="CZ7" s="384"/>
      <c r="DA7" s="385"/>
      <c r="DB7" s="383">
        <v>18573065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287672</v>
      </c>
      <c r="BO8" s="384"/>
      <c r="BP8" s="384"/>
      <c r="BQ8" s="384"/>
      <c r="BR8" s="384"/>
      <c r="BS8" s="384"/>
      <c r="BT8" s="384"/>
      <c r="BU8" s="385"/>
      <c r="BV8" s="383">
        <v>16282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0.69</v>
      </c>
      <c r="CU8" s="491"/>
      <c r="CV8" s="491"/>
      <c r="CW8" s="491"/>
      <c r="CX8" s="491"/>
      <c r="CY8" s="491"/>
      <c r="CZ8" s="491"/>
      <c r="DA8" s="492"/>
      <c r="DB8" s="490">
        <v>0.68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81009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271390</v>
      </c>
      <c r="BO9" s="384"/>
      <c r="BP9" s="384"/>
      <c r="BQ9" s="384"/>
      <c r="BR9" s="384"/>
      <c r="BS9" s="384"/>
      <c r="BT9" s="384"/>
      <c r="BU9" s="385"/>
      <c r="BV9" s="383">
        <v>-18664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19.3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84361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16015</v>
      </c>
      <c r="BO10" s="384"/>
      <c r="BP10" s="384"/>
      <c r="BQ10" s="384"/>
      <c r="BR10" s="384"/>
      <c r="BS10" s="384"/>
      <c r="BT10" s="384"/>
      <c r="BU10" s="385"/>
      <c r="BV10" s="383">
        <v>24791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80387</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79416</v>
      </c>
      <c r="S13" s="483"/>
      <c r="T13" s="483"/>
      <c r="U13" s="483"/>
      <c r="V13" s="484"/>
      <c r="W13" s="470" t="s">
        <v>124</v>
      </c>
      <c r="X13" s="396"/>
      <c r="Y13" s="396"/>
      <c r="Z13" s="396"/>
      <c r="AA13" s="396"/>
      <c r="AB13" s="397"/>
      <c r="AC13" s="359">
        <v>1191</v>
      </c>
      <c r="AD13" s="360"/>
      <c r="AE13" s="360"/>
      <c r="AF13" s="360"/>
      <c r="AG13" s="361"/>
      <c r="AH13" s="359">
        <v>1731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287405</v>
      </c>
      <c r="BO13" s="384"/>
      <c r="BP13" s="384"/>
      <c r="BQ13" s="384"/>
      <c r="BR13" s="384"/>
      <c r="BS13" s="384"/>
      <c r="BT13" s="384"/>
      <c r="BU13" s="385"/>
      <c r="BV13" s="383">
        <v>6127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10.8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80999</v>
      </c>
      <c r="S14" s="483"/>
      <c r="T14" s="483"/>
      <c r="U14" s="483"/>
      <c r="V14" s="484"/>
      <c r="W14" s="485"/>
      <c r="X14" s="399"/>
      <c r="Y14" s="399"/>
      <c r="Z14" s="399"/>
      <c r="AA14" s="399"/>
      <c r="AB14" s="400"/>
      <c r="AC14" s="475">
        <v>3.3</v>
      </c>
      <c r="AD14" s="476"/>
      <c r="AE14" s="476"/>
      <c r="AF14" s="476"/>
      <c r="AG14" s="477"/>
      <c r="AH14" s="475">
        <v>4.3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68.400000000000006</v>
      </c>
      <c r="CU14" s="454"/>
      <c r="CV14" s="454"/>
      <c r="CW14" s="454"/>
      <c r="CX14" s="454"/>
      <c r="CY14" s="454"/>
      <c r="CZ14" s="454"/>
      <c r="DA14" s="455"/>
      <c r="DB14" s="486">
        <v>33.700000000000003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80032</v>
      </c>
      <c r="S15" s="483"/>
      <c r="T15" s="483"/>
      <c r="U15" s="483"/>
      <c r="V15" s="484"/>
      <c r="W15" s="470" t="s">
        <v>131</v>
      </c>
      <c r="X15" s="396"/>
      <c r="Y15" s="396"/>
      <c r="Z15" s="396"/>
      <c r="AA15" s="396"/>
      <c r="AB15" s="397"/>
      <c r="AC15" s="359">
        <v>10948</v>
      </c>
      <c r="AD15" s="360"/>
      <c r="AE15" s="360"/>
      <c r="AF15" s="360"/>
      <c r="AG15" s="361"/>
      <c r="AH15" s="359">
        <v>13214</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9549551</v>
      </c>
      <c r="BO15" s="379"/>
      <c r="BP15" s="379"/>
      <c r="BQ15" s="379"/>
      <c r="BR15" s="379"/>
      <c r="BS15" s="379"/>
      <c r="BT15" s="379"/>
      <c r="BU15" s="380"/>
      <c r="BV15" s="378">
        <v>9319565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30.4</v>
      </c>
      <c r="AD16" s="476"/>
      <c r="AE16" s="476"/>
      <c r="AF16" s="476"/>
      <c r="AG16" s="477"/>
      <c r="AH16" s="475">
        <v>32.700000000000003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13658652</v>
      </c>
      <c r="BO16" s="384"/>
      <c r="BP16" s="384"/>
      <c r="BQ16" s="384"/>
      <c r="BR16" s="384"/>
      <c r="BS16" s="384"/>
      <c r="BT16" s="384"/>
      <c r="BU16" s="385"/>
      <c r="BV16" s="383">
        <v>13670561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23893</v>
      </c>
      <c r="AD17" s="360"/>
      <c r="AE17" s="360"/>
      <c r="AF17" s="360"/>
      <c r="AG17" s="361"/>
      <c r="AH17" s="359">
        <v>25076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12381234</v>
      </c>
      <c r="BO17" s="384"/>
      <c r="BP17" s="384"/>
      <c r="BQ17" s="384"/>
      <c r="BR17" s="384"/>
      <c r="BS17" s="384"/>
      <c r="BT17" s="384"/>
      <c r="BU17" s="385"/>
      <c r="BV17" s="383">
        <v>12046570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176.58</v>
      </c>
      <c r="M18" s="446"/>
      <c r="N18" s="446"/>
      <c r="O18" s="446"/>
      <c r="P18" s="446"/>
      <c r="Q18" s="446"/>
      <c r="R18" s="447"/>
      <c r="S18" s="447"/>
      <c r="T18" s="447"/>
      <c r="U18" s="447"/>
      <c r="V18" s="448"/>
      <c r="W18" s="462"/>
      <c r="X18" s="463"/>
      <c r="Y18" s="463"/>
      <c r="Z18" s="463"/>
      <c r="AA18" s="463"/>
      <c r="AB18" s="471"/>
      <c r="AC18" s="347">
        <v>66.3</v>
      </c>
      <c r="AD18" s="348"/>
      <c r="AE18" s="348"/>
      <c r="AF18" s="348"/>
      <c r="AG18" s="449"/>
      <c r="AH18" s="347">
        <v>62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16746395</v>
      </c>
      <c r="BO18" s="384"/>
      <c r="BP18" s="384"/>
      <c r="BQ18" s="384"/>
      <c r="BR18" s="384"/>
      <c r="BS18" s="384"/>
      <c r="BT18" s="384"/>
      <c r="BU18" s="385"/>
      <c r="BV18" s="383">
        <v>16872661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459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20998975</v>
      </c>
      <c r="BO19" s="384"/>
      <c r="BP19" s="384"/>
      <c r="BQ19" s="384"/>
      <c r="BR19" s="384"/>
      <c r="BS19" s="384"/>
      <c r="BT19" s="384"/>
      <c r="BU19" s="385"/>
      <c r="BV19" s="383">
        <v>20174898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28506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37076356</v>
      </c>
      <c r="BO23" s="384"/>
      <c r="BP23" s="384"/>
      <c r="BQ23" s="384"/>
      <c r="BR23" s="384"/>
      <c r="BS23" s="384"/>
      <c r="BT23" s="384"/>
      <c r="BU23" s="385"/>
      <c r="BV23" s="383">
        <v>31017880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9800</v>
      </c>
      <c r="R24" s="360"/>
      <c r="S24" s="360"/>
      <c r="T24" s="360"/>
      <c r="U24" s="360"/>
      <c r="V24" s="361"/>
      <c r="W24" s="425"/>
      <c r="X24" s="416"/>
      <c r="Y24" s="417"/>
      <c r="Z24" s="356" t="s">
        <v>154</v>
      </c>
      <c r="AA24" s="357"/>
      <c r="AB24" s="357"/>
      <c r="AC24" s="357"/>
      <c r="AD24" s="357"/>
      <c r="AE24" s="357"/>
      <c r="AF24" s="357"/>
      <c r="AG24" s="358"/>
      <c r="AH24" s="359">
        <v>442</v>
      </c>
      <c r="AI24" s="360"/>
      <c r="AJ24" s="360"/>
      <c r="AK24" s="360"/>
      <c r="AL24" s="361"/>
      <c r="AM24" s="359">
        <v>1553188</v>
      </c>
      <c r="AN24" s="360"/>
      <c r="AO24" s="360"/>
      <c r="AP24" s="360"/>
      <c r="AQ24" s="360"/>
      <c r="AR24" s="361"/>
      <c r="AS24" s="359">
        <v>3514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20515250</v>
      </c>
      <c r="BO24" s="384"/>
      <c r="BP24" s="384"/>
      <c r="BQ24" s="384"/>
      <c r="BR24" s="384"/>
      <c r="BS24" s="384"/>
      <c r="BT24" s="384"/>
      <c r="BU24" s="385"/>
      <c r="BV24" s="383">
        <v>19191535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8300</v>
      </c>
      <c r="R25" s="360"/>
      <c r="S25" s="360"/>
      <c r="T25" s="360"/>
      <c r="U25" s="360"/>
      <c r="V25" s="361"/>
      <c r="W25" s="425"/>
      <c r="X25" s="416"/>
      <c r="Y25" s="417"/>
      <c r="Z25" s="356" t="s">
        <v>157</v>
      </c>
      <c r="AA25" s="357"/>
      <c r="AB25" s="357"/>
      <c r="AC25" s="357"/>
      <c r="AD25" s="357"/>
      <c r="AE25" s="357"/>
      <c r="AF25" s="357"/>
      <c r="AG25" s="358"/>
      <c r="AH25" s="359">
        <v>91</v>
      </c>
      <c r="AI25" s="360"/>
      <c r="AJ25" s="360"/>
      <c r="AK25" s="360"/>
      <c r="AL25" s="361"/>
      <c r="AM25" s="359">
        <v>301301</v>
      </c>
      <c r="AN25" s="360"/>
      <c r="AO25" s="360"/>
      <c r="AP25" s="360"/>
      <c r="AQ25" s="360"/>
      <c r="AR25" s="361"/>
      <c r="AS25" s="359">
        <v>3311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3818003</v>
      </c>
      <c r="BO25" s="379"/>
      <c r="BP25" s="379"/>
      <c r="BQ25" s="379"/>
      <c r="BR25" s="379"/>
      <c r="BS25" s="379"/>
      <c r="BT25" s="379"/>
      <c r="BU25" s="380"/>
      <c r="BV25" s="378">
        <v>5548977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7100</v>
      </c>
      <c r="R26" s="360"/>
      <c r="S26" s="360"/>
      <c r="T26" s="360"/>
      <c r="U26" s="360"/>
      <c r="V26" s="361"/>
      <c r="W26" s="425"/>
      <c r="X26" s="416"/>
      <c r="Y26" s="417"/>
      <c r="Z26" s="356" t="s">
        <v>160</v>
      </c>
      <c r="AA26" s="436"/>
      <c r="AB26" s="436"/>
      <c r="AC26" s="436"/>
      <c r="AD26" s="436"/>
      <c r="AE26" s="436"/>
      <c r="AF26" s="436"/>
      <c r="AG26" s="437"/>
      <c r="AH26" s="359">
        <v>42</v>
      </c>
      <c r="AI26" s="360"/>
      <c r="AJ26" s="360"/>
      <c r="AK26" s="360"/>
      <c r="AL26" s="361"/>
      <c r="AM26" s="359">
        <v>156240</v>
      </c>
      <c r="AN26" s="360"/>
      <c r="AO26" s="360"/>
      <c r="AP26" s="360"/>
      <c r="AQ26" s="360"/>
      <c r="AR26" s="361"/>
      <c r="AS26" s="359">
        <v>3720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5540</v>
      </c>
      <c r="R27" s="360"/>
      <c r="S27" s="360"/>
      <c r="T27" s="360"/>
      <c r="U27" s="360"/>
      <c r="V27" s="361"/>
      <c r="W27" s="425"/>
      <c r="X27" s="416"/>
      <c r="Y27" s="417"/>
      <c r="Z27" s="356" t="s">
        <v>163</v>
      </c>
      <c r="AA27" s="357"/>
      <c r="AB27" s="357"/>
      <c r="AC27" s="357"/>
      <c r="AD27" s="357"/>
      <c r="AE27" s="357"/>
      <c r="AF27" s="357"/>
      <c r="AG27" s="358"/>
      <c r="AH27" s="359">
        <v>27</v>
      </c>
      <c r="AI27" s="360"/>
      <c r="AJ27" s="360"/>
      <c r="AK27" s="360"/>
      <c r="AL27" s="361"/>
      <c r="AM27" s="359">
        <v>102577</v>
      </c>
      <c r="AN27" s="360"/>
      <c r="AO27" s="360"/>
      <c r="AP27" s="360"/>
      <c r="AQ27" s="360"/>
      <c r="AR27" s="361"/>
      <c r="AS27" s="359">
        <v>3799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4780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2308096</v>
      </c>
      <c r="BO28" s="379"/>
      <c r="BP28" s="379"/>
      <c r="BQ28" s="379"/>
      <c r="BR28" s="379"/>
      <c r="BS28" s="379"/>
      <c r="BT28" s="379"/>
      <c r="BU28" s="380"/>
      <c r="BV28" s="378">
        <v>2292081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4230</v>
      </c>
      <c r="R29" s="360"/>
      <c r="S29" s="360"/>
      <c r="T29" s="360"/>
      <c r="U29" s="360"/>
      <c r="V29" s="361"/>
      <c r="W29" s="425"/>
      <c r="X29" s="416"/>
      <c r="Y29" s="417"/>
      <c r="Z29" s="356" t="s">
        <v>170</v>
      </c>
      <c r="AA29" s="357"/>
      <c r="AB29" s="357"/>
      <c r="AC29" s="357"/>
      <c r="AD29" s="357"/>
      <c r="AE29" s="357"/>
      <c r="AF29" s="357"/>
      <c r="AG29" s="358"/>
      <c r="AH29" s="359">
        <v>469</v>
      </c>
      <c r="AI29" s="360"/>
      <c r="AJ29" s="360"/>
      <c r="AK29" s="360"/>
      <c r="AL29" s="361"/>
      <c r="AM29" s="359">
        <v>1655765</v>
      </c>
      <c r="AN29" s="360"/>
      <c r="AO29" s="360"/>
      <c r="AP29" s="360"/>
      <c r="AQ29" s="360"/>
      <c r="AR29" s="361"/>
      <c r="AS29" s="359">
        <v>3530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2126705</v>
      </c>
      <c r="BO29" s="384"/>
      <c r="BP29" s="384"/>
      <c r="BQ29" s="384"/>
      <c r="BR29" s="384"/>
      <c r="BS29" s="384"/>
      <c r="BT29" s="384"/>
      <c r="BU29" s="385"/>
      <c r="BV29" s="383">
        <v>2118319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1570598</v>
      </c>
      <c r="BO30" s="387"/>
      <c r="BP30" s="387"/>
      <c r="BQ30" s="387"/>
      <c r="BR30" s="387"/>
      <c r="BS30" s="387"/>
      <c r="BT30" s="387"/>
      <c r="BU30" s="388"/>
      <c r="BV30" s="386">
        <v>1606378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（公財）三木市文化振興財団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病院事業清算特別会計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兵庫県後期高齢者医療広域連合（一般会計）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（公財）三木市スポーツ振興基金</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兵庫県後期高齢者医療広域連合（特別会計）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（公財）三木山人と馬とのふれあいの森協会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9</v>
      </c>
      <c r="AN37" s="343"/>
      <c r="AO37" s="342" t="str">
        <f>IF('各会計、関係団体の財政状況及び健全化判断比率'!B34="","",'各会計、関係団体の財政状況及び健全化判断比率'!B34)</f>
        <v>農業共済事業会計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播磨内陸医務事業組合</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みきやま（株）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北播磨総合医療センター企業団</v>
      </c>
      <c r="BZ38" s="342"/>
      <c r="CA38" s="342"/>
      <c r="CB38" s="342"/>
      <c r="CC38" s="342"/>
      <c r="CD38" s="342"/>
      <c r="CE38" s="342"/>
      <c r="CF38" s="342"/>
      <c r="CG38" s="342"/>
      <c r="CH38" s="342"/>
      <c r="CI38" s="342"/>
      <c r="CJ38" s="342"/>
      <c r="CK38" s="342"/>
      <c r="CL38" s="342"/>
      <c r="CM38" s="342"/>
      <c r="CN38" s="165"/>
      <c r="CO38" s="343">
        <f t="shared" si="3"/>
        <v>19</v>
      </c>
      <c r="CP38" s="343"/>
      <c r="CQ38" s="342" t="str">
        <f>IF('各会計、関係団体の財政状況及び健全化判断比率'!BS11="","",'各会計、関係団体の財政状況及び健全化判断比率'!BS11)</f>
        <v>（株）エフエム三木</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20</v>
      </c>
      <c r="CP39" s="343"/>
      <c r="CQ39" s="342" t="str">
        <f>IF('各会計、関係団体の財政状況及び健全化判断比率'!BS12="","",'各会計、関係団体の財政状況及び健全化判断比率'!BS12)</f>
        <v>三木市土地開発公社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21</v>
      </c>
      <c r="CP40" s="343"/>
      <c r="CQ40" s="342" t="str">
        <f>IF('各会計、関係団体の財政状況及び健全化判断比率'!BS13="","",'各会計、関係団体の財政状況及び健全化判断比率'!BS13)</f>
        <v>（株）吉川まちづくり公社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election activeCell="S42" sqref="S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33195</v>
      </c>
      <c r="J41" s="83">
        <v>31382</v>
      </c>
      <c r="K41" s="83">
        <v>30504</v>
      </c>
      <c r="L41" s="83">
        <v>31018</v>
      </c>
      <c r="M41" s="84">
        <v>37076</v>
      </c>
    </row>
    <row r="42" spans="2:13" ht="27.75" customHeight="1">
      <c r="B42" s="1169"/>
      <c r="C42" s="1170"/>
      <c r="D42" s="85"/>
      <c r="E42" s="1173" t="s">
        <v>26</v>
      </c>
      <c r="F42" s="1173"/>
      <c r="G42" s="1173"/>
      <c r="H42" s="1174"/>
      <c r="I42" s="86">
        <v>1307</v>
      </c>
      <c r="J42" s="87">
        <v>1075</v>
      </c>
      <c r="K42" s="87">
        <v>784</v>
      </c>
      <c r="L42" s="87">
        <v>518</v>
      </c>
      <c r="M42" s="88">
        <v>347</v>
      </c>
    </row>
    <row r="43" spans="2:13" ht="27.75" customHeight="1">
      <c r="B43" s="1169"/>
      <c r="C43" s="1170"/>
      <c r="D43" s="85"/>
      <c r="E43" s="1173" t="s">
        <v>27</v>
      </c>
      <c r="F43" s="1173"/>
      <c r="G43" s="1173"/>
      <c r="H43" s="1174"/>
      <c r="I43" s="86">
        <v>18711</v>
      </c>
      <c r="J43" s="87">
        <v>18318</v>
      </c>
      <c r="K43" s="87">
        <v>17154</v>
      </c>
      <c r="L43" s="87">
        <v>17822</v>
      </c>
      <c r="M43" s="88">
        <v>15568</v>
      </c>
    </row>
    <row r="44" spans="2:13" ht="27.75" customHeight="1">
      <c r="B44" s="1169"/>
      <c r="C44" s="1170"/>
      <c r="D44" s="85"/>
      <c r="E44" s="1173" t="s">
        <v>28</v>
      </c>
      <c r="F44" s="1173"/>
      <c r="G44" s="1173"/>
      <c r="H44" s="1174"/>
      <c r="I44" s="86" t="s">
        <v>475</v>
      </c>
      <c r="J44" s="87" t="s">
        <v>475</v>
      </c>
      <c r="K44" s="87">
        <v>561</v>
      </c>
      <c r="L44" s="87">
        <v>2216</v>
      </c>
      <c r="M44" s="88">
        <v>2857</v>
      </c>
    </row>
    <row r="45" spans="2:13" ht="27.75" customHeight="1">
      <c r="B45" s="1169"/>
      <c r="C45" s="1170"/>
      <c r="D45" s="85"/>
      <c r="E45" s="1173" t="s">
        <v>29</v>
      </c>
      <c r="F45" s="1173"/>
      <c r="G45" s="1173"/>
      <c r="H45" s="1174"/>
      <c r="I45" s="86">
        <v>5360</v>
      </c>
      <c r="J45" s="87">
        <v>4662</v>
      </c>
      <c r="K45" s="87">
        <v>4480</v>
      </c>
      <c r="L45" s="87">
        <v>4244</v>
      </c>
      <c r="M45" s="88">
        <v>6003</v>
      </c>
    </row>
    <row r="46" spans="2:13" ht="27.75" customHeight="1">
      <c r="B46" s="1169"/>
      <c r="C46" s="1170"/>
      <c r="D46" s="85"/>
      <c r="E46" s="1173" t="s">
        <v>30</v>
      </c>
      <c r="F46" s="1173"/>
      <c r="G46" s="1173"/>
      <c r="H46" s="1174"/>
      <c r="I46" s="86">
        <v>2058</v>
      </c>
      <c r="J46" s="87">
        <v>1911</v>
      </c>
      <c r="K46" s="87">
        <v>1872</v>
      </c>
      <c r="L46" s="87">
        <v>1813</v>
      </c>
      <c r="M46" s="88">
        <v>1739</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5284</v>
      </c>
      <c r="J49" s="87">
        <v>4950</v>
      </c>
      <c r="K49" s="87">
        <v>4571</v>
      </c>
      <c r="L49" s="87">
        <v>6024</v>
      </c>
      <c r="M49" s="88">
        <v>6096</v>
      </c>
    </row>
    <row r="50" spans="2:13" ht="27.75" customHeight="1">
      <c r="B50" s="1169"/>
      <c r="C50" s="1170"/>
      <c r="D50" s="85"/>
      <c r="E50" s="1173" t="s">
        <v>35</v>
      </c>
      <c r="F50" s="1173"/>
      <c r="G50" s="1173"/>
      <c r="H50" s="1174"/>
      <c r="I50" s="86">
        <v>8937</v>
      </c>
      <c r="J50" s="87">
        <v>8514</v>
      </c>
      <c r="K50" s="87">
        <v>7470</v>
      </c>
      <c r="L50" s="87">
        <v>7590</v>
      </c>
      <c r="M50" s="88">
        <v>6392</v>
      </c>
    </row>
    <row r="51" spans="2:13" ht="27.75" customHeight="1">
      <c r="B51" s="1171"/>
      <c r="C51" s="1172"/>
      <c r="D51" s="85"/>
      <c r="E51" s="1173" t="s">
        <v>36</v>
      </c>
      <c r="F51" s="1173"/>
      <c r="G51" s="1173"/>
      <c r="H51" s="1174"/>
      <c r="I51" s="86">
        <v>36228</v>
      </c>
      <c r="J51" s="87">
        <v>36432</v>
      </c>
      <c r="K51" s="87">
        <v>36638</v>
      </c>
      <c r="L51" s="87">
        <v>38813</v>
      </c>
      <c r="M51" s="88">
        <v>40358</v>
      </c>
    </row>
    <row r="52" spans="2:13" ht="27.75" customHeight="1" thickBot="1">
      <c r="B52" s="1175" t="s">
        <v>37</v>
      </c>
      <c r="C52" s="1176"/>
      <c r="D52" s="90"/>
      <c r="E52" s="1177" t="s">
        <v>38</v>
      </c>
      <c r="F52" s="1177"/>
      <c r="G52" s="1177"/>
      <c r="H52" s="1178"/>
      <c r="I52" s="91">
        <v>10182</v>
      </c>
      <c r="J52" s="92">
        <v>7452</v>
      </c>
      <c r="K52" s="92">
        <v>6677</v>
      </c>
      <c r="L52" s="92">
        <v>5204</v>
      </c>
      <c r="M52" s="93">
        <v>10744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42807</v>
      </c>
      <c r="E3" s="116"/>
      <c r="F3" s="117">
        <v>58009</v>
      </c>
      <c r="G3" s="118"/>
      <c r="H3" s="119"/>
    </row>
    <row r="4" spans="1:8">
      <c r="A4" s="120"/>
      <c r="B4" s="121"/>
      <c r="C4" s="122"/>
      <c r="D4" s="123">
        <v>22695</v>
      </c>
      <c r="E4" s="124"/>
      <c r="F4" s="125">
        <v>32190</v>
      </c>
      <c r="G4" s="126"/>
      <c r="H4" s="127"/>
    </row>
    <row r="5" spans="1:8">
      <c r="A5" s="108" t="s">
        <v>508</v>
      </c>
      <c r="B5" s="113"/>
      <c r="C5" s="114"/>
      <c r="D5" s="115">
        <v>43452</v>
      </c>
      <c r="E5" s="116"/>
      <c r="F5" s="117">
        <v>61882</v>
      </c>
      <c r="G5" s="118"/>
      <c r="H5" s="119"/>
    </row>
    <row r="6" spans="1:8">
      <c r="A6" s="120"/>
      <c r="B6" s="121"/>
      <c r="C6" s="122"/>
      <c r="D6" s="123">
        <v>16952</v>
      </c>
      <c r="E6" s="124"/>
      <c r="F6" s="125">
        <v>32175</v>
      </c>
      <c r="G6" s="126"/>
      <c r="H6" s="127"/>
    </row>
    <row r="7" spans="1:8">
      <c r="A7" s="108" t="s">
        <v>509</v>
      </c>
      <c r="B7" s="113"/>
      <c r="C7" s="114"/>
      <c r="D7" s="115">
        <v>40052</v>
      </c>
      <c r="E7" s="116"/>
      <c r="F7" s="117">
        <v>47569</v>
      </c>
      <c r="G7" s="118"/>
      <c r="H7" s="119"/>
    </row>
    <row r="8" spans="1:8">
      <c r="A8" s="120"/>
      <c r="B8" s="121"/>
      <c r="C8" s="122"/>
      <c r="D8" s="123">
        <v>32126</v>
      </c>
      <c r="E8" s="124"/>
      <c r="F8" s="125">
        <v>26255</v>
      </c>
      <c r="G8" s="126"/>
      <c r="H8" s="127"/>
    </row>
    <row r="9" spans="1:8">
      <c r="A9" s="108" t="s">
        <v>510</v>
      </c>
      <c r="B9" s="113"/>
      <c r="C9" s="114"/>
      <c r="D9" s="115">
        <v>52623</v>
      </c>
      <c r="E9" s="116"/>
      <c r="F9" s="117">
        <v>50880</v>
      </c>
      <c r="G9" s="118"/>
      <c r="H9" s="119"/>
    </row>
    <row r="10" spans="1:8">
      <c r="A10" s="120"/>
      <c r="B10" s="121"/>
      <c r="C10" s="122"/>
      <c r="D10" s="123">
        <v>36467</v>
      </c>
      <c r="E10" s="124"/>
      <c r="F10" s="125">
        <v>26879</v>
      </c>
      <c r="G10" s="126"/>
      <c r="H10" s="127"/>
    </row>
    <row r="11" spans="1:8">
      <c r="A11" s="108" t="s">
        <v>511</v>
      </c>
      <c r="B11" s="113"/>
      <c r="C11" s="114"/>
      <c r="D11" s="115">
        <v>83006</v>
      </c>
      <c r="E11" s="116"/>
      <c r="F11" s="117">
        <v>63956</v>
      </c>
      <c r="G11" s="118"/>
      <c r="H11" s="119"/>
    </row>
    <row r="12" spans="1:8">
      <c r="A12" s="120"/>
      <c r="B12" s="121"/>
      <c r="C12" s="128"/>
      <c r="D12" s="123">
        <v>53278</v>
      </c>
      <c r="E12" s="124"/>
      <c r="F12" s="125">
        <v>29239</v>
      </c>
      <c r="G12" s="126"/>
      <c r="H12" s="127"/>
    </row>
    <row r="13" spans="1:8">
      <c r="A13" s="108"/>
      <c r="B13" s="113"/>
      <c r="C13" s="129"/>
      <c r="D13" s="130">
        <v>52388</v>
      </c>
      <c r="E13" s="131"/>
      <c r="F13" s="132">
        <v>56459</v>
      </c>
      <c r="G13" s="133"/>
      <c r="H13" s="119"/>
    </row>
    <row r="14" spans="1:8">
      <c r="A14" s="120"/>
      <c r="B14" s="121"/>
      <c r="C14" s="122"/>
      <c r="D14" s="123">
        <v>32304</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0.3</v>
      </c>
      <c r="C19" s="134">
        <f>ROUND(VALUE(SUBSTITUTE(実質収支比率等に係る経年分析!G$48,"▲","-")),2)</f>
        <v>0.35</v>
      </c>
      <c r="D19" s="134">
        <f>ROUND(VALUE(SUBSTITUTE(実質収支比率等に係る経年分析!H$48,"▲","-")),2)</f>
        <v>0.19</v>
      </c>
      <c r="E19" s="134">
        <f>ROUND(VALUE(SUBSTITUTE(実質収支比率等に係る経年分析!I$48,"▲","-")),2)</f>
        <v>0.09</v>
      </c>
      <c r="F19" s="134">
        <f>ROUND(VALUE(SUBSTITUTE(実質収支比率等に係る経年分析!J$48,"▲","-")),2)</f>
        <v>1.53</v>
      </c>
    </row>
    <row r="20" spans="1:11">
      <c r="A20" s="134" t="s">
        <v>43</v>
      </c>
      <c r="B20" s="134">
        <f>ROUND(VALUE(SUBSTITUTE(実質収支比率等に係る経年分析!F$47,"▲","-")),2)</f>
        <v>15.89</v>
      </c>
      <c r="C20" s="134">
        <f>ROUND(VALUE(SUBSTITUTE(実質収支比率等に係る経年分析!G$47,"▲","-")),2)</f>
        <v>13.42</v>
      </c>
      <c r="D20" s="134">
        <f>ROUND(VALUE(SUBSTITUTE(実質収支比率等に係る経年分析!H$47,"▲","-")),2)</f>
        <v>12.06</v>
      </c>
      <c r="E20" s="134">
        <f>ROUND(VALUE(SUBSTITUTE(実質収支比率等に係る経年分析!I$47,"▲","-")),2)</f>
        <v>12.34</v>
      </c>
      <c r="F20" s="134">
        <f>ROUND(VALUE(SUBSTITUTE(実質収支比率等に係る経年分析!J$47,"▲","-")),2)</f>
        <v>12.26</v>
      </c>
    </row>
    <row r="21" spans="1:11">
      <c r="A21" s="134" t="s">
        <v>44</v>
      </c>
      <c r="B21" s="134">
        <f>IF(ISNUMBER(VALUE(SUBSTITUTE(実質収支比率等に係る経年分析!F$49,"▲","-"))),ROUND(VALUE(SUBSTITUTE(実質収支比率等に係る経年分析!F$49,"▲","-")),2),NA())</f>
        <v>-1.51</v>
      </c>
      <c r="C21" s="134">
        <f>IF(ISNUMBER(VALUE(SUBSTITUTE(実質収支比率等に係る経年分析!G$49,"▲","-"))),ROUND(VALUE(SUBSTITUTE(実質収支比率等に係る経年分析!G$49,"▲","-")),2),NA())</f>
        <v>-2.16</v>
      </c>
      <c r="D21" s="134">
        <f>IF(ISNUMBER(VALUE(SUBSTITUTE(実質収支比率等に係る経年分析!H$49,"▲","-"))),ROUND(VALUE(SUBSTITUTE(実質収支比率等に係る経年分析!H$49,"▲","-")),2),NA())</f>
        <v>-1.68</v>
      </c>
      <c r="E21" s="134">
        <f>IF(ISNUMBER(VALUE(SUBSTITUTE(実質収支比率等に係る経年分析!I$49,"▲","-"))),ROUND(VALUE(SUBSTITUTE(実質収支比率等に係る経年分析!I$49,"▲","-")),2),NA())</f>
        <v>0.03</v>
      </c>
      <c r="F21" s="134">
        <f>IF(ISNUMBER(VALUE(SUBSTITUTE(実質収支比率等に係る経年分析!J$49,"▲","-"))),ROUND(VALUE(SUBSTITUTE(実質収支比率等に係る経年分析!J$49,"▲","-")),2),NA())</f>
        <v>1.53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農業共済事業会計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0.36</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0.77</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1.53</v>
      </c>
    </row>
    <row r="33" spans="1:16">
      <c r="A33" s="135" t="str">
        <f>IF(連結実質赤字比率に係る赤字・黒字の構成分析!C$37="",NA(),連結実質赤字比率に係る赤字・黒字の構成分析!C$37)</f>
        <v>病院事業会計</v>
      </c>
      <c r="B33" s="135">
        <f>IF(ROUND(VALUE(SUBSTITUTE(連結実質赤字比率に係る赤字・黒字の構成分析!F$37,"▲", "-")), 2) &lt; 0, ABS(ROUND(VALUE(SUBSTITUTE(連結実質赤字比率に係る赤字・黒字の構成分析!F$37,"▲", "-")), 2)), NA())</f>
        <v>4.4400000000000004</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5.09</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6.35</v>
      </c>
      <c r="G33" s="135" t="e">
        <f>IF(ROUND(VALUE(SUBSTITUTE(連結実質赤字比率に係る赤字・黒字の構成分析!H$37,"▲", "-")), 2) &gt;= 0, ABS(ROUND(VALUE(SUBSTITUTE(連結実質赤字比率に係る赤字・黒字の構成分析!H$37,"▲", "-")), 2)), NA())</f>
        <v>#N/A</v>
      </c>
      <c r="H33" s="135">
        <f>IF(ROUND(VALUE(SUBSTITUTE(連結実質赤字比率に係る赤字・黒字の構成分析!I$37,"▲", "-")), 2) &lt; 0, ABS(ROUND(VALUE(SUBSTITUTE(連結実質赤字比率に係る赤字・黒字の構成分析!I$37,"▲", "-")), 2)), NA())</f>
        <v>6.68</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3.07</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4.9800000000000004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6.47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17.600000000000001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18.059999999999999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8.9600000000000009</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0.02</v>
      </c>
      <c r="F36" s="135">
        <f>IF(ROUND(VALUE(SUBSTITUTE(連結実質赤字比率に係る赤字・黒字の構成分析!H$34,"▲", "-")), 2) &lt; 0, ABS(ROUND(VALUE(SUBSTITUTE(連結実質赤字比率に係る赤字・黒字の構成分析!H$34,"▲", "-")), 2)), NA())</f>
        <v>0.18</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0.04</v>
      </c>
      <c r="J36" s="135">
        <f>IF(ROUND(VALUE(SUBSTITUTE(連結実質赤字比率に係る赤字・黒字の構成分析!J$34,"▲", "-")), 2) &lt; 0, ABS(ROUND(VALUE(SUBSTITUTE(連結実質赤字比率に係る赤字・黒字の構成分析!J$34,"▲", "-")), 2)), NA())</f>
        <v>0.62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3927</v>
      </c>
      <c r="E42" s="136"/>
      <c r="F42" s="136"/>
      <c r="G42" s="136">
        <f>'実質公債費比率（分子）の構造'!L$52</f>
        <v>3785</v>
      </c>
      <c r="H42" s="136"/>
      <c r="I42" s="136"/>
      <c r="J42" s="136">
        <f>'実質公債費比率（分子）の構造'!M$52</f>
        <v>3811</v>
      </c>
      <c r="K42" s="136"/>
      <c r="L42" s="136"/>
      <c r="M42" s="136">
        <f>'実質公債費比率（分子）の構造'!N$52</f>
        <v>3766</v>
      </c>
      <c r="N42" s="136"/>
      <c r="O42" s="136"/>
      <c r="P42" s="136">
        <f>'実質公債費比率（分子）の構造'!O$52</f>
        <v>3700</v>
      </c>
    </row>
    <row r="43" spans="1:16">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210</v>
      </c>
      <c r="C44" s="136"/>
      <c r="D44" s="136"/>
      <c r="E44" s="136">
        <f>'実質公債費比率（分子）の構造'!L$50</f>
        <v>199</v>
      </c>
      <c r="F44" s="136"/>
      <c r="G44" s="136"/>
      <c r="H44" s="136">
        <f>'実質公債費比率（分子）の構造'!M$50</f>
        <v>178</v>
      </c>
      <c r="I44" s="136"/>
      <c r="J44" s="136"/>
      <c r="K44" s="136">
        <f>'実質公債費比率（分子）の構造'!N$50</f>
        <v>142</v>
      </c>
      <c r="L44" s="136"/>
      <c r="M44" s="136"/>
      <c r="N44" s="136">
        <f>'実質公債費比率（分子）の構造'!O$50</f>
        <v>71</v>
      </c>
      <c r="O44" s="136"/>
      <c r="P44" s="136"/>
    </row>
    <row r="45" spans="1:16">
      <c r="A45" s="136" t="s">
        <v>54</v>
      </c>
      <c r="B45" s="136" t="str">
        <f>'実質公債費比率（分子）の構造'!K$49</f>
        <v>-</v>
      </c>
      <c r="C45" s="136"/>
      <c r="D45" s="136"/>
      <c r="E45" s="136" t="str">
        <f>'実質公債費比率（分子）の構造'!L$49</f>
        <v>-</v>
      </c>
      <c r="F45" s="136"/>
      <c r="G45" s="136"/>
      <c r="H45" s="136">
        <f>'実質公債費比率（分子）の構造'!M$49</f>
        <v>1</v>
      </c>
      <c r="I45" s="136"/>
      <c r="J45" s="136"/>
      <c r="K45" s="136">
        <f>'実質公債費比率（分子）の構造'!N$49</f>
        <v>14</v>
      </c>
      <c r="L45" s="136"/>
      <c r="M45" s="136"/>
      <c r="N45" s="136">
        <f>'実質公債費比率（分子）の構造'!O$49</f>
        <v>33</v>
      </c>
      <c r="O45" s="136"/>
      <c r="P45" s="136"/>
    </row>
    <row r="46" spans="1:16">
      <c r="A46" s="136" t="s">
        <v>55</v>
      </c>
      <c r="B46" s="136">
        <f>'実質公債費比率（分子）の構造'!K$48</f>
        <v>1136</v>
      </c>
      <c r="C46" s="136"/>
      <c r="D46" s="136"/>
      <c r="E46" s="136">
        <f>'実質公債費比率（分子）の構造'!L$48</f>
        <v>1084</v>
      </c>
      <c r="F46" s="136"/>
      <c r="G46" s="136"/>
      <c r="H46" s="136">
        <f>'実質公債費比率（分子）の構造'!M$48</f>
        <v>1010</v>
      </c>
      <c r="I46" s="136"/>
      <c r="J46" s="136"/>
      <c r="K46" s="136">
        <f>'実質公債費比率（分子）の構造'!N$48</f>
        <v>968</v>
      </c>
      <c r="L46" s="136"/>
      <c r="M46" s="136"/>
      <c r="N46" s="136">
        <f>'実質公債費比率（分子）の構造'!O$48</f>
        <v>889</v>
      </c>
      <c r="O46" s="136"/>
      <c r="P46" s="136"/>
    </row>
    <row r="47" spans="1:16">
      <c r="A47" s="136" t="s">
        <v>56</v>
      </c>
      <c r="B47" s="136">
        <f>'実質公債費比率（分子）の構造'!K$47</f>
        <v>7</v>
      </c>
      <c r="C47" s="136"/>
      <c r="D47" s="136"/>
      <c r="E47" s="136">
        <f>'実質公債費比率（分子）の構造'!L$47</f>
        <v>7</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4624</v>
      </c>
      <c r="C49" s="136"/>
      <c r="D49" s="136"/>
      <c r="E49" s="136">
        <f>'実質公債費比率（分子）の構造'!L$45</f>
        <v>4512</v>
      </c>
      <c r="F49" s="136"/>
      <c r="G49" s="136"/>
      <c r="H49" s="136">
        <f>'実質公債費比率（分子）の構造'!M$45</f>
        <v>4374</v>
      </c>
      <c r="I49" s="136"/>
      <c r="J49" s="136"/>
      <c r="K49" s="136">
        <f>'実質公債費比率（分子）の構造'!N$45</f>
        <v>3992</v>
      </c>
      <c r="L49" s="136"/>
      <c r="M49" s="136"/>
      <c r="N49" s="136">
        <f>'実質公債費比率（分子）の構造'!O$45</f>
        <v>3708</v>
      </c>
      <c r="O49" s="136"/>
      <c r="P49" s="136"/>
    </row>
    <row r="50" spans="1:16">
      <c r="A50" s="136" t="s">
        <v>59</v>
      </c>
      <c r="B50" s="136" t="e">
        <f>NA()</f>
        <v>#N/A</v>
      </c>
      <c r="C50" s="136">
        <f>IF(ISNUMBER('実質公債費比率（分子）の構造'!K$53),'実質公債費比率（分子）の構造'!K$53,NA())</f>
        <v>2050</v>
      </c>
      <c r="D50" s="136" t="e">
        <f>NA()</f>
        <v>#N/A</v>
      </c>
      <c r="E50" s="136" t="e">
        <f>NA()</f>
        <v>#N/A</v>
      </c>
      <c r="F50" s="136">
        <f>IF(ISNUMBER('実質公債費比率（分子）の構造'!L$53),'実質公債費比率（分子）の構造'!L$53,NA())</f>
        <v>2017</v>
      </c>
      <c r="G50" s="136" t="e">
        <f>NA()</f>
        <v>#N/A</v>
      </c>
      <c r="H50" s="136" t="e">
        <f>NA()</f>
        <v>#N/A</v>
      </c>
      <c r="I50" s="136">
        <f>IF(ISNUMBER('実質公債費比率（分子）の構造'!M$53),'実質公債費比率（分子）の構造'!M$53,NA())</f>
        <v>1753</v>
      </c>
      <c r="J50" s="136" t="e">
        <f>NA()</f>
        <v>#N/A</v>
      </c>
      <c r="K50" s="136" t="e">
        <f>NA()</f>
        <v>#N/A</v>
      </c>
      <c r="L50" s="136">
        <f>IF(ISNUMBER('実質公債費比率（分子）の構造'!N$53),'実質公債費比率（分子）の構造'!N$53,NA())</f>
        <v>1350</v>
      </c>
      <c r="M50" s="136" t="e">
        <f>NA()</f>
        <v>#N/A</v>
      </c>
      <c r="N50" s="136" t="e">
        <f>NA()</f>
        <v>#N/A</v>
      </c>
      <c r="O50" s="136">
        <f>IF(ISNUMBER('実質公債費比率（分子）の構造'!O$53),'実質公債費比率（分子）の構造'!O$53,NA())</f>
        <v>1001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36228</v>
      </c>
      <c r="E56" s="135"/>
      <c r="F56" s="135"/>
      <c r="G56" s="135">
        <f>'将来負担比率（分子）の構造'!J$51</f>
        <v>36432</v>
      </c>
      <c r="H56" s="135"/>
      <c r="I56" s="135"/>
      <c r="J56" s="135">
        <f>'将来負担比率（分子）の構造'!K$51</f>
        <v>36638</v>
      </c>
      <c r="K56" s="135"/>
      <c r="L56" s="135"/>
      <c r="M56" s="135">
        <f>'将来負担比率（分子）の構造'!L$51</f>
        <v>38813</v>
      </c>
      <c r="N56" s="135"/>
      <c r="O56" s="135"/>
      <c r="P56" s="135">
        <f>'将来負担比率（分子）の構造'!M$51</f>
        <v>40358</v>
      </c>
    </row>
    <row r="57" spans="1:16">
      <c r="A57" s="135" t="s">
        <v>35</v>
      </c>
      <c r="B57" s="135"/>
      <c r="C57" s="135"/>
      <c r="D57" s="135">
        <f>'将来負担比率（分子）の構造'!I$50</f>
        <v>8937</v>
      </c>
      <c r="E57" s="135"/>
      <c r="F57" s="135"/>
      <c r="G57" s="135">
        <f>'将来負担比率（分子）の構造'!J$50</f>
        <v>8514</v>
      </c>
      <c r="H57" s="135"/>
      <c r="I57" s="135"/>
      <c r="J57" s="135">
        <f>'将来負担比率（分子）の構造'!K$50</f>
        <v>7470</v>
      </c>
      <c r="K57" s="135"/>
      <c r="L57" s="135"/>
      <c r="M57" s="135">
        <f>'将来負担比率（分子）の構造'!L$50</f>
        <v>7590</v>
      </c>
      <c r="N57" s="135"/>
      <c r="O57" s="135"/>
      <c r="P57" s="135">
        <f>'将来負担比率（分子）の構造'!M$50</f>
        <v>6392</v>
      </c>
    </row>
    <row r="58" spans="1:16">
      <c r="A58" s="135" t="s">
        <v>34</v>
      </c>
      <c r="B58" s="135"/>
      <c r="C58" s="135"/>
      <c r="D58" s="135">
        <f>'将来負担比率（分子）の構造'!I$49</f>
        <v>5284</v>
      </c>
      <c r="E58" s="135"/>
      <c r="F58" s="135"/>
      <c r="G58" s="135">
        <f>'将来負担比率（分子）の構造'!J$49</f>
        <v>4950</v>
      </c>
      <c r="H58" s="135"/>
      <c r="I58" s="135"/>
      <c r="J58" s="135">
        <f>'将来負担比率（分子）の構造'!K$49</f>
        <v>4571</v>
      </c>
      <c r="K58" s="135"/>
      <c r="L58" s="135"/>
      <c r="M58" s="135">
        <f>'将来負担比率（分子）の構造'!L$49</f>
        <v>6024</v>
      </c>
      <c r="N58" s="135"/>
      <c r="O58" s="135"/>
      <c r="P58" s="135">
        <f>'将来負担比率（分子）の構造'!M$49</f>
        <v>6096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2058</v>
      </c>
      <c r="C61" s="135"/>
      <c r="D61" s="135"/>
      <c r="E61" s="135">
        <f>'将来負担比率（分子）の構造'!J$46</f>
        <v>1911</v>
      </c>
      <c r="F61" s="135"/>
      <c r="G61" s="135"/>
      <c r="H61" s="135">
        <f>'将来負担比率（分子）の構造'!K$46</f>
        <v>1872</v>
      </c>
      <c r="I61" s="135"/>
      <c r="J61" s="135"/>
      <c r="K61" s="135">
        <f>'将来負担比率（分子）の構造'!L$46</f>
        <v>1813</v>
      </c>
      <c r="L61" s="135"/>
      <c r="M61" s="135"/>
      <c r="N61" s="135">
        <f>'将来負担比率（分子）の構造'!M$46</f>
        <v>1739</v>
      </c>
      <c r="O61" s="135"/>
      <c r="P61" s="135"/>
    </row>
    <row r="62" spans="1:16">
      <c r="A62" s="135" t="s">
        <v>29</v>
      </c>
      <c r="B62" s="135">
        <f>'将来負担比率（分子）の構造'!I$45</f>
        <v>5360</v>
      </c>
      <c r="C62" s="135"/>
      <c r="D62" s="135"/>
      <c r="E62" s="135">
        <f>'将来負担比率（分子）の構造'!J$45</f>
        <v>4662</v>
      </c>
      <c r="F62" s="135"/>
      <c r="G62" s="135"/>
      <c r="H62" s="135">
        <f>'将来負担比率（分子）の構造'!K$45</f>
        <v>4480</v>
      </c>
      <c r="I62" s="135"/>
      <c r="J62" s="135"/>
      <c r="K62" s="135">
        <f>'将来負担比率（分子）の構造'!L$45</f>
        <v>4244</v>
      </c>
      <c r="L62" s="135"/>
      <c r="M62" s="135"/>
      <c r="N62" s="135">
        <f>'将来負担比率（分子）の構造'!M$45</f>
        <v>6003</v>
      </c>
      <c r="O62" s="135"/>
      <c r="P62" s="135"/>
    </row>
    <row r="63" spans="1:16">
      <c r="A63" s="135" t="s">
        <v>28</v>
      </c>
      <c r="B63" s="135" t="str">
        <f>'将来負担比率（分子）の構造'!I$44</f>
        <v>-</v>
      </c>
      <c r="C63" s="135"/>
      <c r="D63" s="135"/>
      <c r="E63" s="135" t="str">
        <f>'将来負担比率（分子）の構造'!J$44</f>
        <v>-</v>
      </c>
      <c r="F63" s="135"/>
      <c r="G63" s="135"/>
      <c r="H63" s="135">
        <f>'将来負担比率（分子）の構造'!K$44</f>
        <v>561</v>
      </c>
      <c r="I63" s="135"/>
      <c r="J63" s="135"/>
      <c r="K63" s="135">
        <f>'将来負担比率（分子）の構造'!L$44</f>
        <v>2216</v>
      </c>
      <c r="L63" s="135"/>
      <c r="M63" s="135"/>
      <c r="N63" s="135">
        <f>'将来負担比率（分子）の構造'!M$44</f>
        <v>2857</v>
      </c>
      <c r="O63" s="135"/>
      <c r="P63" s="135"/>
    </row>
    <row r="64" spans="1:16">
      <c r="A64" s="135" t="s">
        <v>27</v>
      </c>
      <c r="B64" s="135">
        <f>'将来負担比率（分子）の構造'!I$43</f>
        <v>18711</v>
      </c>
      <c r="C64" s="135"/>
      <c r="D64" s="135"/>
      <c r="E64" s="135">
        <f>'将来負担比率（分子）の構造'!J$43</f>
        <v>18318</v>
      </c>
      <c r="F64" s="135"/>
      <c r="G64" s="135"/>
      <c r="H64" s="135">
        <f>'将来負担比率（分子）の構造'!K$43</f>
        <v>17154</v>
      </c>
      <c r="I64" s="135"/>
      <c r="J64" s="135"/>
      <c r="K64" s="135">
        <f>'将来負担比率（分子）の構造'!L$43</f>
        <v>17822</v>
      </c>
      <c r="L64" s="135"/>
      <c r="M64" s="135"/>
      <c r="N64" s="135">
        <f>'将来負担比率（分子）の構造'!M$43</f>
        <v>15568</v>
      </c>
      <c r="O64" s="135"/>
      <c r="P64" s="135"/>
    </row>
    <row r="65" spans="1:16">
      <c r="A65" s="135" t="s">
        <v>26</v>
      </c>
      <c r="B65" s="135">
        <f>'将来負担比率（分子）の構造'!I$42</f>
        <v>1307</v>
      </c>
      <c r="C65" s="135"/>
      <c r="D65" s="135"/>
      <c r="E65" s="135">
        <f>'将来負担比率（分子）の構造'!J$42</f>
        <v>1075</v>
      </c>
      <c r="F65" s="135"/>
      <c r="G65" s="135"/>
      <c r="H65" s="135">
        <f>'将来負担比率（分子）の構造'!K$42</f>
        <v>784</v>
      </c>
      <c r="I65" s="135"/>
      <c r="J65" s="135"/>
      <c r="K65" s="135">
        <f>'将来負担比率（分子）の構造'!L$42</f>
        <v>518</v>
      </c>
      <c r="L65" s="135"/>
      <c r="M65" s="135"/>
      <c r="N65" s="135">
        <f>'将来負担比率（分子）の構造'!M$42</f>
        <v>347</v>
      </c>
      <c r="O65" s="135"/>
      <c r="P65" s="135"/>
    </row>
    <row r="66" spans="1:16">
      <c r="A66" s="135" t="s">
        <v>25</v>
      </c>
      <c r="B66" s="135">
        <f>'将来負担比率（分子）の構造'!I$41</f>
        <v>33195</v>
      </c>
      <c r="C66" s="135"/>
      <c r="D66" s="135"/>
      <c r="E66" s="135">
        <f>'将来負担比率（分子）の構造'!J$41</f>
        <v>31382</v>
      </c>
      <c r="F66" s="135"/>
      <c r="G66" s="135"/>
      <c r="H66" s="135">
        <f>'将来負担比率（分子）の構造'!K$41</f>
        <v>30504</v>
      </c>
      <c r="I66" s="135"/>
      <c r="J66" s="135"/>
      <c r="K66" s="135">
        <f>'将来負担比率（分子）の構造'!L$41</f>
        <v>31018</v>
      </c>
      <c r="L66" s="135"/>
      <c r="M66" s="135"/>
      <c r="N66" s="135">
        <f>'将来負担比率（分子）の構造'!M$41</f>
        <v>37076</v>
      </c>
      <c r="O66" s="135"/>
      <c r="P66" s="135"/>
    </row>
    <row r="67" spans="1:16">
      <c r="A67" s="135" t="s">
        <v>63</v>
      </c>
      <c r="B67" s="135" t="e">
        <f>NA()</f>
        <v>#N/A</v>
      </c>
      <c r="C67" s="135">
        <f>IF(ISNUMBER('将来負担比率（分子）の構造'!I$52), IF('将来負担比率（分子）の構造'!I$52 &lt; 0, 0, '将来負担比率（分子）の構造'!I$52), NA())</f>
        <v>10182</v>
      </c>
      <c r="D67" s="135" t="e">
        <f>NA()</f>
        <v>#N/A</v>
      </c>
      <c r="E67" s="135" t="e">
        <f>NA()</f>
        <v>#N/A</v>
      </c>
      <c r="F67" s="135">
        <f>IF(ISNUMBER('将来負担比率（分子）の構造'!J$52), IF('将来負担比率（分子）の構造'!J$52 &lt; 0, 0, '将来負担比率（分子）の構造'!J$52), NA())</f>
        <v>7452</v>
      </c>
      <c r="G67" s="135" t="e">
        <f>NA()</f>
        <v>#N/A</v>
      </c>
      <c r="H67" s="135" t="e">
        <f>NA()</f>
        <v>#N/A</v>
      </c>
      <c r="I67" s="135">
        <f>IF(ISNUMBER('将来負担比率（分子）の構造'!K$52), IF('将来負担比率（分子）の構造'!K$52 &lt; 0, 0, '将来負担比率（分子）の構造'!K$52), NA())</f>
        <v>6677</v>
      </c>
      <c r="J67" s="135" t="e">
        <f>NA()</f>
        <v>#N/A</v>
      </c>
      <c r="K67" s="135" t="e">
        <f>NA()</f>
        <v>#N/A</v>
      </c>
      <c r="L67" s="135">
        <f>IF(ISNUMBER('将来負担比率（分子）の構造'!L$52), IF('将来負担比率（分子）の構造'!L$52 &lt; 0, 0, '将来負担比率（分子）の構造'!L$52), NA())</f>
        <v>5204</v>
      </c>
      <c r="M67" s="135" t="e">
        <f>NA()</f>
        <v>#N/A</v>
      </c>
      <c r="N67" s="135" t="e">
        <f>NA()</f>
        <v>#N/A</v>
      </c>
      <c r="O67" s="135">
        <f>IF(ISNUMBER('将来負担比率（分子）の構造'!M$52), IF('将来負担比率（分子）の構造'!M$52 &lt; 0, 0, '将来負担比率（分子）の構造'!M$52), NA())</f>
        <v>10744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A43" sqref="BA4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11108687</v>
      </c>
      <c r="S5" s="637"/>
      <c r="T5" s="637"/>
      <c r="U5" s="637"/>
      <c r="V5" s="637"/>
      <c r="W5" s="637"/>
      <c r="X5" s="637"/>
      <c r="Y5" s="684"/>
      <c r="Z5" s="697">
        <v>30.5</v>
      </c>
      <c r="AA5" s="697"/>
      <c r="AB5" s="697"/>
      <c r="AC5" s="697"/>
      <c r="AD5" s="698">
        <v>10535689</v>
      </c>
      <c r="AE5" s="698"/>
      <c r="AF5" s="698"/>
      <c r="AG5" s="698"/>
      <c r="AH5" s="698"/>
      <c r="AI5" s="698"/>
      <c r="AJ5" s="698"/>
      <c r="AK5" s="698"/>
      <c r="AL5" s="685">
        <v>60.6</v>
      </c>
      <c r="AM5" s="654"/>
      <c r="AN5" s="654"/>
      <c r="AO5" s="686"/>
      <c r="AP5" s="673" t="s">
        <v>208</v>
      </c>
      <c r="AQ5" s="674"/>
      <c r="AR5" s="674"/>
      <c r="AS5" s="674"/>
      <c r="AT5" s="674"/>
      <c r="AU5" s="674"/>
      <c r="AV5" s="674"/>
      <c r="AW5" s="674"/>
      <c r="AX5" s="674"/>
      <c r="AY5" s="674"/>
      <c r="AZ5" s="674"/>
      <c r="BA5" s="674"/>
      <c r="BB5" s="674"/>
      <c r="BC5" s="674"/>
      <c r="BD5" s="674"/>
      <c r="BE5" s="674"/>
      <c r="BF5" s="675"/>
      <c r="BG5" s="586">
        <v>10513980</v>
      </c>
      <c r="BH5" s="587"/>
      <c r="BI5" s="587"/>
      <c r="BJ5" s="587"/>
      <c r="BK5" s="587"/>
      <c r="BL5" s="587"/>
      <c r="BM5" s="587"/>
      <c r="BN5" s="588"/>
      <c r="BO5" s="639">
        <v>94.6</v>
      </c>
      <c r="BP5" s="639"/>
      <c r="BQ5" s="639"/>
      <c r="BR5" s="639"/>
      <c r="BS5" s="640">
        <v>91064</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258420</v>
      </c>
      <c r="S6" s="587"/>
      <c r="T6" s="587"/>
      <c r="U6" s="587"/>
      <c r="V6" s="587"/>
      <c r="W6" s="587"/>
      <c r="X6" s="587"/>
      <c r="Y6" s="588"/>
      <c r="Z6" s="639">
        <v>0.7</v>
      </c>
      <c r="AA6" s="639"/>
      <c r="AB6" s="639"/>
      <c r="AC6" s="639"/>
      <c r="AD6" s="640">
        <v>258420</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10513980</v>
      </c>
      <c r="BH6" s="587"/>
      <c r="BI6" s="587"/>
      <c r="BJ6" s="587"/>
      <c r="BK6" s="587"/>
      <c r="BL6" s="587"/>
      <c r="BM6" s="587"/>
      <c r="BN6" s="588"/>
      <c r="BO6" s="639">
        <v>94.6</v>
      </c>
      <c r="BP6" s="639"/>
      <c r="BQ6" s="639"/>
      <c r="BR6" s="639"/>
      <c r="BS6" s="640">
        <v>91064</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220305</v>
      </c>
      <c r="CS6" s="587"/>
      <c r="CT6" s="587"/>
      <c r="CU6" s="587"/>
      <c r="CV6" s="587"/>
      <c r="CW6" s="587"/>
      <c r="CX6" s="587"/>
      <c r="CY6" s="588"/>
      <c r="CZ6" s="639">
        <v>0.6</v>
      </c>
      <c r="DA6" s="639"/>
      <c r="DB6" s="639"/>
      <c r="DC6" s="639"/>
      <c r="DD6" s="592" t="s">
        <v>215</v>
      </c>
      <c r="DE6" s="587"/>
      <c r="DF6" s="587"/>
      <c r="DG6" s="587"/>
      <c r="DH6" s="587"/>
      <c r="DI6" s="587"/>
      <c r="DJ6" s="587"/>
      <c r="DK6" s="587"/>
      <c r="DL6" s="587"/>
      <c r="DM6" s="587"/>
      <c r="DN6" s="587"/>
      <c r="DO6" s="587"/>
      <c r="DP6" s="588"/>
      <c r="DQ6" s="592">
        <v>220305</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29816</v>
      </c>
      <c r="S7" s="587"/>
      <c r="T7" s="587"/>
      <c r="U7" s="587"/>
      <c r="V7" s="587"/>
      <c r="W7" s="587"/>
      <c r="X7" s="587"/>
      <c r="Y7" s="588"/>
      <c r="Z7" s="639">
        <v>0.1</v>
      </c>
      <c r="AA7" s="639"/>
      <c r="AB7" s="639"/>
      <c r="AC7" s="639"/>
      <c r="AD7" s="640">
        <v>29816</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4465177</v>
      </c>
      <c r="BH7" s="587"/>
      <c r="BI7" s="587"/>
      <c r="BJ7" s="587"/>
      <c r="BK7" s="587"/>
      <c r="BL7" s="587"/>
      <c r="BM7" s="587"/>
      <c r="BN7" s="588"/>
      <c r="BO7" s="639">
        <v>40.200000000000003</v>
      </c>
      <c r="BP7" s="639"/>
      <c r="BQ7" s="639"/>
      <c r="BR7" s="639"/>
      <c r="BS7" s="640">
        <v>91064</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3113920</v>
      </c>
      <c r="CS7" s="587"/>
      <c r="CT7" s="587"/>
      <c r="CU7" s="587"/>
      <c r="CV7" s="587"/>
      <c r="CW7" s="587"/>
      <c r="CX7" s="587"/>
      <c r="CY7" s="588"/>
      <c r="CZ7" s="639">
        <v>8.6999999999999993</v>
      </c>
      <c r="DA7" s="639"/>
      <c r="DB7" s="639"/>
      <c r="DC7" s="639"/>
      <c r="DD7" s="592">
        <v>278126</v>
      </c>
      <c r="DE7" s="587"/>
      <c r="DF7" s="587"/>
      <c r="DG7" s="587"/>
      <c r="DH7" s="587"/>
      <c r="DI7" s="587"/>
      <c r="DJ7" s="587"/>
      <c r="DK7" s="587"/>
      <c r="DL7" s="587"/>
      <c r="DM7" s="587"/>
      <c r="DN7" s="587"/>
      <c r="DO7" s="587"/>
      <c r="DP7" s="588"/>
      <c r="DQ7" s="592">
        <v>2562073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57703</v>
      </c>
      <c r="S8" s="587"/>
      <c r="T8" s="587"/>
      <c r="U8" s="587"/>
      <c r="V8" s="587"/>
      <c r="W8" s="587"/>
      <c r="X8" s="587"/>
      <c r="Y8" s="588"/>
      <c r="Z8" s="639">
        <v>0.2</v>
      </c>
      <c r="AA8" s="639"/>
      <c r="AB8" s="639"/>
      <c r="AC8" s="639"/>
      <c r="AD8" s="640">
        <v>57703</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114014</v>
      </c>
      <c r="BH8" s="587"/>
      <c r="BI8" s="587"/>
      <c r="BJ8" s="587"/>
      <c r="BK8" s="587"/>
      <c r="BL8" s="587"/>
      <c r="BM8" s="587"/>
      <c r="BN8" s="588"/>
      <c r="BO8" s="639">
        <v>1</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9871254</v>
      </c>
      <c r="CS8" s="587"/>
      <c r="CT8" s="587"/>
      <c r="CU8" s="587"/>
      <c r="CV8" s="587"/>
      <c r="CW8" s="587"/>
      <c r="CX8" s="587"/>
      <c r="CY8" s="588"/>
      <c r="CZ8" s="639">
        <v>27.7</v>
      </c>
      <c r="DA8" s="639"/>
      <c r="DB8" s="639"/>
      <c r="DC8" s="639"/>
      <c r="DD8" s="592">
        <v>277671</v>
      </c>
      <c r="DE8" s="587"/>
      <c r="DF8" s="587"/>
      <c r="DG8" s="587"/>
      <c r="DH8" s="587"/>
      <c r="DI8" s="587"/>
      <c r="DJ8" s="587"/>
      <c r="DK8" s="587"/>
      <c r="DL8" s="587"/>
      <c r="DM8" s="587"/>
      <c r="DN8" s="587"/>
      <c r="DO8" s="587"/>
      <c r="DP8" s="588"/>
      <c r="DQ8" s="592">
        <v>5114680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91916</v>
      </c>
      <c r="S9" s="587"/>
      <c r="T9" s="587"/>
      <c r="U9" s="587"/>
      <c r="V9" s="587"/>
      <c r="W9" s="587"/>
      <c r="X9" s="587"/>
      <c r="Y9" s="588"/>
      <c r="Z9" s="639">
        <v>0.3</v>
      </c>
      <c r="AA9" s="639"/>
      <c r="AB9" s="639"/>
      <c r="AC9" s="639"/>
      <c r="AD9" s="640">
        <v>91916</v>
      </c>
      <c r="AE9" s="640"/>
      <c r="AF9" s="640"/>
      <c r="AG9" s="640"/>
      <c r="AH9" s="640"/>
      <c r="AI9" s="640"/>
      <c r="AJ9" s="640"/>
      <c r="AK9" s="640"/>
      <c r="AL9" s="609">
        <v>0.5</v>
      </c>
      <c r="AM9" s="641"/>
      <c r="AN9" s="641"/>
      <c r="AO9" s="642"/>
      <c r="AP9" s="583" t="s">
        <v>224</v>
      </c>
      <c r="AQ9" s="584"/>
      <c r="AR9" s="584"/>
      <c r="AS9" s="584"/>
      <c r="AT9" s="584"/>
      <c r="AU9" s="584"/>
      <c r="AV9" s="584"/>
      <c r="AW9" s="584"/>
      <c r="AX9" s="584"/>
      <c r="AY9" s="584"/>
      <c r="AZ9" s="584"/>
      <c r="BA9" s="584"/>
      <c r="BB9" s="584"/>
      <c r="BC9" s="584"/>
      <c r="BD9" s="584"/>
      <c r="BE9" s="584"/>
      <c r="BF9" s="585"/>
      <c r="BG9" s="586">
        <v>3583180</v>
      </c>
      <c r="BH9" s="587"/>
      <c r="BI9" s="587"/>
      <c r="BJ9" s="587"/>
      <c r="BK9" s="587"/>
      <c r="BL9" s="587"/>
      <c r="BM9" s="587"/>
      <c r="BN9" s="588"/>
      <c r="BO9" s="639">
        <v>32.299999999999997</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8740678</v>
      </c>
      <c r="CS9" s="587"/>
      <c r="CT9" s="587"/>
      <c r="CU9" s="587"/>
      <c r="CV9" s="587"/>
      <c r="CW9" s="587"/>
      <c r="CX9" s="587"/>
      <c r="CY9" s="588"/>
      <c r="CZ9" s="639">
        <v>24.5</v>
      </c>
      <c r="DA9" s="639"/>
      <c r="DB9" s="639"/>
      <c r="DC9" s="639"/>
      <c r="DD9" s="592">
        <v>2537476</v>
      </c>
      <c r="DE9" s="587"/>
      <c r="DF9" s="587"/>
      <c r="DG9" s="587"/>
      <c r="DH9" s="587"/>
      <c r="DI9" s="587"/>
      <c r="DJ9" s="587"/>
      <c r="DK9" s="587"/>
      <c r="DL9" s="587"/>
      <c r="DM9" s="587"/>
      <c r="DN9" s="587"/>
      <c r="DO9" s="587"/>
      <c r="DP9" s="588"/>
      <c r="DQ9" s="592">
        <v>2463155</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747457</v>
      </c>
      <c r="S10" s="587"/>
      <c r="T10" s="587"/>
      <c r="U10" s="587"/>
      <c r="V10" s="587"/>
      <c r="W10" s="587"/>
      <c r="X10" s="587"/>
      <c r="Y10" s="588"/>
      <c r="Z10" s="639">
        <v>2.1</v>
      </c>
      <c r="AA10" s="639"/>
      <c r="AB10" s="639"/>
      <c r="AC10" s="639"/>
      <c r="AD10" s="640">
        <v>747457</v>
      </c>
      <c r="AE10" s="640"/>
      <c r="AF10" s="640"/>
      <c r="AG10" s="640"/>
      <c r="AH10" s="640"/>
      <c r="AI10" s="640"/>
      <c r="AJ10" s="640"/>
      <c r="AK10" s="640"/>
      <c r="AL10" s="609">
        <v>4.3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220342</v>
      </c>
      <c r="BH10" s="587"/>
      <c r="BI10" s="587"/>
      <c r="BJ10" s="587"/>
      <c r="BK10" s="587"/>
      <c r="BL10" s="587"/>
      <c r="BM10" s="587"/>
      <c r="BN10" s="588"/>
      <c r="BO10" s="639">
        <v>2</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337929</v>
      </c>
      <c r="CS10" s="587"/>
      <c r="CT10" s="587"/>
      <c r="CU10" s="587"/>
      <c r="CV10" s="587"/>
      <c r="CW10" s="587"/>
      <c r="CX10" s="587"/>
      <c r="CY10" s="588"/>
      <c r="CZ10" s="639">
        <v>0.9</v>
      </c>
      <c r="DA10" s="639"/>
      <c r="DB10" s="639"/>
      <c r="DC10" s="639"/>
      <c r="DD10" s="592" t="s">
        <v>221</v>
      </c>
      <c r="DE10" s="587"/>
      <c r="DF10" s="587"/>
      <c r="DG10" s="587"/>
      <c r="DH10" s="587"/>
      <c r="DI10" s="587"/>
      <c r="DJ10" s="587"/>
      <c r="DK10" s="587"/>
      <c r="DL10" s="587"/>
      <c r="DM10" s="587"/>
      <c r="DN10" s="587"/>
      <c r="DO10" s="587"/>
      <c r="DP10" s="588"/>
      <c r="DQ10" s="592">
        <v>117044</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637040</v>
      </c>
      <c r="S11" s="587"/>
      <c r="T11" s="587"/>
      <c r="U11" s="587"/>
      <c r="V11" s="587"/>
      <c r="W11" s="587"/>
      <c r="X11" s="587"/>
      <c r="Y11" s="588"/>
      <c r="Z11" s="639">
        <v>1.8</v>
      </c>
      <c r="AA11" s="639"/>
      <c r="AB11" s="639"/>
      <c r="AC11" s="639"/>
      <c r="AD11" s="640">
        <v>637040</v>
      </c>
      <c r="AE11" s="640"/>
      <c r="AF11" s="640"/>
      <c r="AG11" s="640"/>
      <c r="AH11" s="640"/>
      <c r="AI11" s="640"/>
      <c r="AJ11" s="640"/>
      <c r="AK11" s="640"/>
      <c r="AL11" s="609">
        <v>3.7</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547641</v>
      </c>
      <c r="BH11" s="587"/>
      <c r="BI11" s="587"/>
      <c r="BJ11" s="587"/>
      <c r="BK11" s="587"/>
      <c r="BL11" s="587"/>
      <c r="BM11" s="587"/>
      <c r="BN11" s="588"/>
      <c r="BO11" s="639">
        <v>4.9000000000000004</v>
      </c>
      <c r="BP11" s="639"/>
      <c r="BQ11" s="639"/>
      <c r="BR11" s="639"/>
      <c r="BS11" s="592">
        <v>91064</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1028762</v>
      </c>
      <c r="CS11" s="587"/>
      <c r="CT11" s="587"/>
      <c r="CU11" s="587"/>
      <c r="CV11" s="587"/>
      <c r="CW11" s="587"/>
      <c r="CX11" s="587"/>
      <c r="CY11" s="588"/>
      <c r="CZ11" s="639">
        <v>2.9</v>
      </c>
      <c r="DA11" s="639"/>
      <c r="DB11" s="639"/>
      <c r="DC11" s="639"/>
      <c r="DD11" s="592">
        <v>433791</v>
      </c>
      <c r="DE11" s="587"/>
      <c r="DF11" s="587"/>
      <c r="DG11" s="587"/>
      <c r="DH11" s="587"/>
      <c r="DI11" s="587"/>
      <c r="DJ11" s="587"/>
      <c r="DK11" s="587"/>
      <c r="DL11" s="587"/>
      <c r="DM11" s="587"/>
      <c r="DN11" s="587"/>
      <c r="DO11" s="587"/>
      <c r="DP11" s="588"/>
      <c r="DQ11" s="592">
        <v>545957</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5302198</v>
      </c>
      <c r="BH12" s="587"/>
      <c r="BI12" s="587"/>
      <c r="BJ12" s="587"/>
      <c r="BK12" s="587"/>
      <c r="BL12" s="587"/>
      <c r="BM12" s="587"/>
      <c r="BN12" s="588"/>
      <c r="BO12" s="639">
        <v>47.7</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847417</v>
      </c>
      <c r="CS12" s="587"/>
      <c r="CT12" s="587"/>
      <c r="CU12" s="587"/>
      <c r="CV12" s="587"/>
      <c r="CW12" s="587"/>
      <c r="CX12" s="587"/>
      <c r="CY12" s="588"/>
      <c r="CZ12" s="639">
        <v>2.4</v>
      </c>
      <c r="DA12" s="639"/>
      <c r="DB12" s="639"/>
      <c r="DC12" s="639"/>
      <c r="DD12" s="592">
        <v>19293</v>
      </c>
      <c r="DE12" s="587"/>
      <c r="DF12" s="587"/>
      <c r="DG12" s="587"/>
      <c r="DH12" s="587"/>
      <c r="DI12" s="587"/>
      <c r="DJ12" s="587"/>
      <c r="DK12" s="587"/>
      <c r="DL12" s="587"/>
      <c r="DM12" s="587"/>
      <c r="DN12" s="587"/>
      <c r="DO12" s="587"/>
      <c r="DP12" s="588"/>
      <c r="DQ12" s="592">
        <v>581024</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99994</v>
      </c>
      <c r="S13" s="587"/>
      <c r="T13" s="587"/>
      <c r="U13" s="587"/>
      <c r="V13" s="587"/>
      <c r="W13" s="587"/>
      <c r="X13" s="587"/>
      <c r="Y13" s="588"/>
      <c r="Z13" s="639">
        <v>0.3</v>
      </c>
      <c r="AA13" s="639"/>
      <c r="AB13" s="639"/>
      <c r="AC13" s="639"/>
      <c r="AD13" s="640">
        <v>99994</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5021359</v>
      </c>
      <c r="BH13" s="587"/>
      <c r="BI13" s="587"/>
      <c r="BJ13" s="587"/>
      <c r="BK13" s="587"/>
      <c r="BL13" s="587"/>
      <c r="BM13" s="587"/>
      <c r="BN13" s="588"/>
      <c r="BO13" s="639">
        <v>45.2</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2369236</v>
      </c>
      <c r="CS13" s="587"/>
      <c r="CT13" s="587"/>
      <c r="CU13" s="587"/>
      <c r="CV13" s="587"/>
      <c r="CW13" s="587"/>
      <c r="CX13" s="587"/>
      <c r="CY13" s="588"/>
      <c r="CZ13" s="639">
        <v>6.6</v>
      </c>
      <c r="DA13" s="639"/>
      <c r="DB13" s="639"/>
      <c r="DC13" s="639"/>
      <c r="DD13" s="592">
        <v>950188</v>
      </c>
      <c r="DE13" s="587"/>
      <c r="DF13" s="587"/>
      <c r="DG13" s="587"/>
      <c r="DH13" s="587"/>
      <c r="DI13" s="587"/>
      <c r="DJ13" s="587"/>
      <c r="DK13" s="587"/>
      <c r="DL13" s="587"/>
      <c r="DM13" s="587"/>
      <c r="DN13" s="587"/>
      <c r="DO13" s="587"/>
      <c r="DP13" s="588"/>
      <c r="DQ13" s="592">
        <v>1791918</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171779</v>
      </c>
      <c r="BH14" s="587"/>
      <c r="BI14" s="587"/>
      <c r="BJ14" s="587"/>
      <c r="BK14" s="587"/>
      <c r="BL14" s="587"/>
      <c r="BM14" s="587"/>
      <c r="BN14" s="588"/>
      <c r="BO14" s="639">
        <v>1.5</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1139825</v>
      </c>
      <c r="CS14" s="587"/>
      <c r="CT14" s="587"/>
      <c r="CU14" s="587"/>
      <c r="CV14" s="587"/>
      <c r="CW14" s="587"/>
      <c r="CX14" s="587"/>
      <c r="CY14" s="588"/>
      <c r="CZ14" s="639">
        <v>3.2</v>
      </c>
      <c r="DA14" s="639"/>
      <c r="DB14" s="639"/>
      <c r="DC14" s="639"/>
      <c r="DD14" s="592">
        <v>248830</v>
      </c>
      <c r="DE14" s="587"/>
      <c r="DF14" s="587"/>
      <c r="DG14" s="587"/>
      <c r="DH14" s="587"/>
      <c r="DI14" s="587"/>
      <c r="DJ14" s="587"/>
      <c r="DK14" s="587"/>
      <c r="DL14" s="587"/>
      <c r="DM14" s="587"/>
      <c r="DN14" s="587"/>
      <c r="DO14" s="587"/>
      <c r="DP14" s="588"/>
      <c r="DQ14" s="592">
        <v>870425</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47163</v>
      </c>
      <c r="S15" s="587"/>
      <c r="T15" s="587"/>
      <c r="U15" s="587"/>
      <c r="V15" s="587"/>
      <c r="W15" s="587"/>
      <c r="X15" s="587"/>
      <c r="Y15" s="588"/>
      <c r="Z15" s="639">
        <v>0.1</v>
      </c>
      <c r="AA15" s="639"/>
      <c r="AB15" s="639"/>
      <c r="AC15" s="639"/>
      <c r="AD15" s="640">
        <v>47163</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574826</v>
      </c>
      <c r="BH15" s="587"/>
      <c r="BI15" s="587"/>
      <c r="BJ15" s="587"/>
      <c r="BK15" s="587"/>
      <c r="BL15" s="587"/>
      <c r="BM15" s="587"/>
      <c r="BN15" s="588"/>
      <c r="BO15" s="639">
        <v>5.2</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4211049</v>
      </c>
      <c r="CS15" s="587"/>
      <c r="CT15" s="587"/>
      <c r="CU15" s="587"/>
      <c r="CV15" s="587"/>
      <c r="CW15" s="587"/>
      <c r="CX15" s="587"/>
      <c r="CY15" s="588"/>
      <c r="CZ15" s="639">
        <v>11.8</v>
      </c>
      <c r="DA15" s="639"/>
      <c r="DB15" s="639"/>
      <c r="DC15" s="639"/>
      <c r="DD15" s="592">
        <v>1927252</v>
      </c>
      <c r="DE15" s="587"/>
      <c r="DF15" s="587"/>
      <c r="DG15" s="587"/>
      <c r="DH15" s="587"/>
      <c r="DI15" s="587"/>
      <c r="DJ15" s="587"/>
      <c r="DK15" s="587"/>
      <c r="DL15" s="587"/>
      <c r="DM15" s="587"/>
      <c r="DN15" s="587"/>
      <c r="DO15" s="587"/>
      <c r="DP15" s="588"/>
      <c r="DQ15" s="592">
        <v>2404899</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5539605</v>
      </c>
      <c r="S16" s="587"/>
      <c r="T16" s="587"/>
      <c r="U16" s="587"/>
      <c r="V16" s="587"/>
      <c r="W16" s="587"/>
      <c r="X16" s="587"/>
      <c r="Y16" s="588"/>
      <c r="Z16" s="639">
        <v>15.2</v>
      </c>
      <c r="AA16" s="639"/>
      <c r="AB16" s="639"/>
      <c r="AC16" s="639"/>
      <c r="AD16" s="640">
        <v>4744057</v>
      </c>
      <c r="AE16" s="640"/>
      <c r="AF16" s="640"/>
      <c r="AG16" s="640"/>
      <c r="AH16" s="640"/>
      <c r="AI16" s="640"/>
      <c r="AJ16" s="640"/>
      <c r="AK16" s="640"/>
      <c r="AL16" s="609">
        <v>27.3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100040</v>
      </c>
      <c r="CS16" s="587"/>
      <c r="CT16" s="587"/>
      <c r="CU16" s="587"/>
      <c r="CV16" s="587"/>
      <c r="CW16" s="587"/>
      <c r="CX16" s="587"/>
      <c r="CY16" s="588"/>
      <c r="CZ16" s="639">
        <v>0.3</v>
      </c>
      <c r="DA16" s="639"/>
      <c r="DB16" s="639"/>
      <c r="DC16" s="639"/>
      <c r="DD16" s="592" t="s">
        <v>221</v>
      </c>
      <c r="DE16" s="587"/>
      <c r="DF16" s="587"/>
      <c r="DG16" s="587"/>
      <c r="DH16" s="587"/>
      <c r="DI16" s="587"/>
      <c r="DJ16" s="587"/>
      <c r="DK16" s="587"/>
      <c r="DL16" s="587"/>
      <c r="DM16" s="587"/>
      <c r="DN16" s="587"/>
      <c r="DO16" s="587"/>
      <c r="DP16" s="588"/>
      <c r="DQ16" s="592">
        <v>35184</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4744057</v>
      </c>
      <c r="S17" s="587"/>
      <c r="T17" s="587"/>
      <c r="U17" s="587"/>
      <c r="V17" s="587"/>
      <c r="W17" s="587"/>
      <c r="X17" s="587"/>
      <c r="Y17" s="588"/>
      <c r="Z17" s="639">
        <v>13</v>
      </c>
      <c r="AA17" s="639"/>
      <c r="AB17" s="639"/>
      <c r="AC17" s="639"/>
      <c r="AD17" s="640">
        <v>4744057</v>
      </c>
      <c r="AE17" s="640"/>
      <c r="AF17" s="640"/>
      <c r="AG17" s="640"/>
      <c r="AH17" s="640"/>
      <c r="AI17" s="640"/>
      <c r="AJ17" s="640"/>
      <c r="AK17" s="640"/>
      <c r="AL17" s="609">
        <v>27.3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3711217</v>
      </c>
      <c r="CS17" s="587"/>
      <c r="CT17" s="587"/>
      <c r="CU17" s="587"/>
      <c r="CV17" s="587"/>
      <c r="CW17" s="587"/>
      <c r="CX17" s="587"/>
      <c r="CY17" s="588"/>
      <c r="CZ17" s="639">
        <v>10.4</v>
      </c>
      <c r="DA17" s="639"/>
      <c r="DB17" s="639"/>
      <c r="DC17" s="639"/>
      <c r="DD17" s="592" t="s">
        <v>221</v>
      </c>
      <c r="DE17" s="587"/>
      <c r="DF17" s="587"/>
      <c r="DG17" s="587"/>
      <c r="DH17" s="587"/>
      <c r="DI17" s="587"/>
      <c r="DJ17" s="587"/>
      <c r="DK17" s="587"/>
      <c r="DL17" s="587"/>
      <c r="DM17" s="587"/>
      <c r="DN17" s="587"/>
      <c r="DO17" s="587"/>
      <c r="DP17" s="588"/>
      <c r="DQ17" s="592">
        <v>3613331</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795537</v>
      </c>
      <c r="S18" s="587"/>
      <c r="T18" s="587"/>
      <c r="U18" s="587"/>
      <c r="V18" s="587"/>
      <c r="W18" s="587"/>
      <c r="X18" s="587"/>
      <c r="Y18" s="588"/>
      <c r="Z18" s="639">
        <v>2.2000000000000002</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11</v>
      </c>
      <c r="S19" s="587"/>
      <c r="T19" s="587"/>
      <c r="U19" s="587"/>
      <c r="V19" s="587"/>
      <c r="W19" s="587"/>
      <c r="X19" s="587"/>
      <c r="Y19" s="588"/>
      <c r="Z19" s="639">
        <v>0</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594707</v>
      </c>
      <c r="BH19" s="587"/>
      <c r="BI19" s="587"/>
      <c r="BJ19" s="587"/>
      <c r="BK19" s="587"/>
      <c r="BL19" s="587"/>
      <c r="BM19" s="587"/>
      <c r="BN19" s="588"/>
      <c r="BO19" s="639">
        <v>5.4</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18617801</v>
      </c>
      <c r="S20" s="587"/>
      <c r="T20" s="587"/>
      <c r="U20" s="587"/>
      <c r="V20" s="587"/>
      <c r="W20" s="587"/>
      <c r="X20" s="587"/>
      <c r="Y20" s="588"/>
      <c r="Z20" s="639">
        <v>51.2</v>
      </c>
      <c r="AA20" s="639"/>
      <c r="AB20" s="639"/>
      <c r="AC20" s="639"/>
      <c r="AD20" s="640">
        <v>17249255</v>
      </c>
      <c r="AE20" s="640"/>
      <c r="AF20" s="640"/>
      <c r="AG20" s="640"/>
      <c r="AH20" s="640"/>
      <c r="AI20" s="640"/>
      <c r="AJ20" s="640"/>
      <c r="AK20" s="640"/>
      <c r="AL20" s="609">
        <v>99.1</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594707</v>
      </c>
      <c r="BH20" s="587"/>
      <c r="BI20" s="587"/>
      <c r="BJ20" s="587"/>
      <c r="BK20" s="587"/>
      <c r="BL20" s="587"/>
      <c r="BM20" s="587"/>
      <c r="BN20" s="588"/>
      <c r="BO20" s="639">
        <v>5.4</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35691632</v>
      </c>
      <c r="CS20" s="587"/>
      <c r="CT20" s="587"/>
      <c r="CU20" s="587"/>
      <c r="CV20" s="587"/>
      <c r="CW20" s="587"/>
      <c r="CX20" s="587"/>
      <c r="CY20" s="588"/>
      <c r="CZ20" s="639">
        <v>100</v>
      </c>
      <c r="DA20" s="639"/>
      <c r="DB20" s="639"/>
      <c r="DC20" s="639"/>
      <c r="DD20" s="592">
        <v>6672627</v>
      </c>
      <c r="DE20" s="587"/>
      <c r="DF20" s="587"/>
      <c r="DG20" s="587"/>
      <c r="DH20" s="587"/>
      <c r="DI20" s="587"/>
      <c r="DJ20" s="587"/>
      <c r="DK20" s="587"/>
      <c r="DL20" s="587"/>
      <c r="DM20" s="587"/>
      <c r="DN20" s="587"/>
      <c r="DO20" s="587"/>
      <c r="DP20" s="588"/>
      <c r="DQ20" s="592">
        <v>20319995</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16684</v>
      </c>
      <c r="S21" s="587"/>
      <c r="T21" s="587"/>
      <c r="U21" s="587"/>
      <c r="V21" s="587"/>
      <c r="W21" s="587"/>
      <c r="X21" s="587"/>
      <c r="Y21" s="588"/>
      <c r="Z21" s="639">
        <v>0</v>
      </c>
      <c r="AA21" s="639"/>
      <c r="AB21" s="639"/>
      <c r="AC21" s="639"/>
      <c r="AD21" s="640">
        <v>16684</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21709</v>
      </c>
      <c r="BH21" s="587"/>
      <c r="BI21" s="587"/>
      <c r="BJ21" s="587"/>
      <c r="BK21" s="587"/>
      <c r="BL21" s="587"/>
      <c r="BM21" s="587"/>
      <c r="BN21" s="588"/>
      <c r="BO21" s="639">
        <v>0.2</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445505</v>
      </c>
      <c r="S22" s="587"/>
      <c r="T22" s="587"/>
      <c r="U22" s="587"/>
      <c r="V22" s="587"/>
      <c r="W22" s="587"/>
      <c r="X22" s="587"/>
      <c r="Y22" s="588"/>
      <c r="Z22" s="639">
        <v>1.2</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363356</v>
      </c>
      <c r="S23" s="587"/>
      <c r="T23" s="587"/>
      <c r="U23" s="587"/>
      <c r="V23" s="587"/>
      <c r="W23" s="587"/>
      <c r="X23" s="587"/>
      <c r="Y23" s="588"/>
      <c r="Z23" s="639">
        <v>1</v>
      </c>
      <c r="AA23" s="639"/>
      <c r="AB23" s="639"/>
      <c r="AC23" s="639"/>
      <c r="AD23" s="640">
        <v>79026</v>
      </c>
      <c r="AE23" s="640"/>
      <c r="AF23" s="640"/>
      <c r="AG23" s="640"/>
      <c r="AH23" s="640"/>
      <c r="AI23" s="640"/>
      <c r="AJ23" s="640"/>
      <c r="AK23" s="640"/>
      <c r="AL23" s="609">
        <v>0.5</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572998</v>
      </c>
      <c r="BH23" s="587"/>
      <c r="BI23" s="587"/>
      <c r="BJ23" s="587"/>
      <c r="BK23" s="587"/>
      <c r="BL23" s="587"/>
      <c r="BM23" s="587"/>
      <c r="BN23" s="588"/>
      <c r="BO23" s="639">
        <v>5.2</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132212</v>
      </c>
      <c r="S24" s="587"/>
      <c r="T24" s="587"/>
      <c r="U24" s="587"/>
      <c r="V24" s="587"/>
      <c r="W24" s="587"/>
      <c r="X24" s="587"/>
      <c r="Y24" s="588"/>
      <c r="Z24" s="639">
        <v>0.4</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14123650</v>
      </c>
      <c r="CS24" s="637"/>
      <c r="CT24" s="637"/>
      <c r="CU24" s="637"/>
      <c r="CV24" s="637"/>
      <c r="CW24" s="637"/>
      <c r="CX24" s="637"/>
      <c r="CY24" s="684"/>
      <c r="CZ24" s="688">
        <v>39.6</v>
      </c>
      <c r="DA24" s="689"/>
      <c r="DB24" s="689"/>
      <c r="DC24" s="690"/>
      <c r="DD24" s="683">
        <v>9885163</v>
      </c>
      <c r="DE24" s="637"/>
      <c r="DF24" s="637"/>
      <c r="DG24" s="637"/>
      <c r="DH24" s="637"/>
      <c r="DI24" s="637"/>
      <c r="DJ24" s="637"/>
      <c r="DK24" s="684"/>
      <c r="DL24" s="683">
        <v>9695878</v>
      </c>
      <c r="DM24" s="637"/>
      <c r="DN24" s="637"/>
      <c r="DO24" s="637"/>
      <c r="DP24" s="637"/>
      <c r="DQ24" s="637"/>
      <c r="DR24" s="637"/>
      <c r="DS24" s="637"/>
      <c r="DT24" s="637"/>
      <c r="DU24" s="637"/>
      <c r="DV24" s="684"/>
      <c r="DW24" s="685">
        <v>52</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4463718</v>
      </c>
      <c r="S25" s="587"/>
      <c r="T25" s="587"/>
      <c r="U25" s="587"/>
      <c r="V25" s="587"/>
      <c r="W25" s="587"/>
      <c r="X25" s="587"/>
      <c r="Y25" s="588"/>
      <c r="Z25" s="639">
        <v>12.3</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4818021</v>
      </c>
      <c r="CS25" s="605"/>
      <c r="CT25" s="605"/>
      <c r="CU25" s="605"/>
      <c r="CV25" s="605"/>
      <c r="CW25" s="605"/>
      <c r="CX25" s="605"/>
      <c r="CY25" s="606"/>
      <c r="CZ25" s="589">
        <v>13.5</v>
      </c>
      <c r="DA25" s="607"/>
      <c r="DB25" s="607"/>
      <c r="DC25" s="608"/>
      <c r="DD25" s="592">
        <v>4495347</v>
      </c>
      <c r="DE25" s="605"/>
      <c r="DF25" s="605"/>
      <c r="DG25" s="605"/>
      <c r="DH25" s="605"/>
      <c r="DI25" s="605"/>
      <c r="DJ25" s="605"/>
      <c r="DK25" s="606"/>
      <c r="DL25" s="592">
        <v>4306312</v>
      </c>
      <c r="DM25" s="605"/>
      <c r="DN25" s="605"/>
      <c r="DO25" s="605"/>
      <c r="DP25" s="605"/>
      <c r="DQ25" s="605"/>
      <c r="DR25" s="605"/>
      <c r="DS25" s="605"/>
      <c r="DT25" s="605"/>
      <c r="DU25" s="605"/>
      <c r="DV25" s="606"/>
      <c r="DW25" s="609">
        <v>23.1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3177175</v>
      </c>
      <c r="CS26" s="587"/>
      <c r="CT26" s="587"/>
      <c r="CU26" s="587"/>
      <c r="CV26" s="587"/>
      <c r="CW26" s="587"/>
      <c r="CX26" s="587"/>
      <c r="CY26" s="588"/>
      <c r="CZ26" s="589">
        <v>8.9</v>
      </c>
      <c r="DA26" s="607"/>
      <c r="DB26" s="607"/>
      <c r="DC26" s="608"/>
      <c r="DD26" s="592">
        <v>2872918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1960527</v>
      </c>
      <c r="S27" s="587"/>
      <c r="T27" s="587"/>
      <c r="U27" s="587"/>
      <c r="V27" s="587"/>
      <c r="W27" s="587"/>
      <c r="X27" s="587"/>
      <c r="Y27" s="588"/>
      <c r="Z27" s="639">
        <v>5.4</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11108687</v>
      </c>
      <c r="BH27" s="587"/>
      <c r="BI27" s="587"/>
      <c r="BJ27" s="587"/>
      <c r="BK27" s="587"/>
      <c r="BL27" s="587"/>
      <c r="BM27" s="587"/>
      <c r="BN27" s="588"/>
      <c r="BO27" s="639">
        <v>100</v>
      </c>
      <c r="BP27" s="639"/>
      <c r="BQ27" s="639"/>
      <c r="BR27" s="639"/>
      <c r="BS27" s="592">
        <v>91064</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5594412</v>
      </c>
      <c r="CS27" s="605"/>
      <c r="CT27" s="605"/>
      <c r="CU27" s="605"/>
      <c r="CV27" s="605"/>
      <c r="CW27" s="605"/>
      <c r="CX27" s="605"/>
      <c r="CY27" s="606"/>
      <c r="CZ27" s="589">
        <v>15.7</v>
      </c>
      <c r="DA27" s="607"/>
      <c r="DB27" s="607"/>
      <c r="DC27" s="608"/>
      <c r="DD27" s="592">
        <v>1776485</v>
      </c>
      <c r="DE27" s="605"/>
      <c r="DF27" s="605"/>
      <c r="DG27" s="605"/>
      <c r="DH27" s="605"/>
      <c r="DI27" s="605"/>
      <c r="DJ27" s="605"/>
      <c r="DK27" s="606"/>
      <c r="DL27" s="592">
        <v>1776235</v>
      </c>
      <c r="DM27" s="605"/>
      <c r="DN27" s="605"/>
      <c r="DO27" s="605"/>
      <c r="DP27" s="605"/>
      <c r="DQ27" s="605"/>
      <c r="DR27" s="605"/>
      <c r="DS27" s="605"/>
      <c r="DT27" s="605"/>
      <c r="DU27" s="605"/>
      <c r="DV27" s="606"/>
      <c r="DW27" s="609">
        <v>9.5</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38666</v>
      </c>
      <c r="S28" s="587"/>
      <c r="T28" s="587"/>
      <c r="U28" s="587"/>
      <c r="V28" s="587"/>
      <c r="W28" s="587"/>
      <c r="X28" s="587"/>
      <c r="Y28" s="588"/>
      <c r="Z28" s="639">
        <v>0.1</v>
      </c>
      <c r="AA28" s="639"/>
      <c r="AB28" s="639"/>
      <c r="AC28" s="639"/>
      <c r="AD28" s="640">
        <v>2459</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3711217</v>
      </c>
      <c r="CS28" s="587"/>
      <c r="CT28" s="587"/>
      <c r="CU28" s="587"/>
      <c r="CV28" s="587"/>
      <c r="CW28" s="587"/>
      <c r="CX28" s="587"/>
      <c r="CY28" s="588"/>
      <c r="CZ28" s="589">
        <v>10.4</v>
      </c>
      <c r="DA28" s="607"/>
      <c r="DB28" s="607"/>
      <c r="DC28" s="608"/>
      <c r="DD28" s="592">
        <v>3613331</v>
      </c>
      <c r="DE28" s="587"/>
      <c r="DF28" s="587"/>
      <c r="DG28" s="587"/>
      <c r="DH28" s="587"/>
      <c r="DI28" s="587"/>
      <c r="DJ28" s="587"/>
      <c r="DK28" s="588"/>
      <c r="DL28" s="592">
        <v>3613331</v>
      </c>
      <c r="DM28" s="587"/>
      <c r="DN28" s="587"/>
      <c r="DO28" s="587"/>
      <c r="DP28" s="587"/>
      <c r="DQ28" s="587"/>
      <c r="DR28" s="587"/>
      <c r="DS28" s="587"/>
      <c r="DT28" s="587"/>
      <c r="DU28" s="587"/>
      <c r="DV28" s="588"/>
      <c r="DW28" s="609">
        <v>19.399999999999999</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84475</v>
      </c>
      <c r="S29" s="587"/>
      <c r="T29" s="587"/>
      <c r="U29" s="587"/>
      <c r="V29" s="587"/>
      <c r="W29" s="587"/>
      <c r="X29" s="587"/>
      <c r="Y29" s="588"/>
      <c r="Z29" s="639">
        <v>0.2</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3708117</v>
      </c>
      <c r="CS29" s="605"/>
      <c r="CT29" s="605"/>
      <c r="CU29" s="605"/>
      <c r="CV29" s="605"/>
      <c r="CW29" s="605"/>
      <c r="CX29" s="605"/>
      <c r="CY29" s="606"/>
      <c r="CZ29" s="589">
        <v>10.4</v>
      </c>
      <c r="DA29" s="607"/>
      <c r="DB29" s="607"/>
      <c r="DC29" s="608"/>
      <c r="DD29" s="592">
        <v>3610231</v>
      </c>
      <c r="DE29" s="605"/>
      <c r="DF29" s="605"/>
      <c r="DG29" s="605"/>
      <c r="DH29" s="605"/>
      <c r="DI29" s="605"/>
      <c r="DJ29" s="605"/>
      <c r="DK29" s="606"/>
      <c r="DL29" s="592">
        <v>3610231</v>
      </c>
      <c r="DM29" s="605"/>
      <c r="DN29" s="605"/>
      <c r="DO29" s="605"/>
      <c r="DP29" s="605"/>
      <c r="DQ29" s="605"/>
      <c r="DR29" s="605"/>
      <c r="DS29" s="605"/>
      <c r="DT29" s="605"/>
      <c r="DU29" s="605"/>
      <c r="DV29" s="606"/>
      <c r="DW29" s="609">
        <v>19.399999999999999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100273</v>
      </c>
      <c r="S30" s="587"/>
      <c r="T30" s="587"/>
      <c r="U30" s="587"/>
      <c r="V30" s="587"/>
      <c r="W30" s="587"/>
      <c r="X30" s="587"/>
      <c r="Y30" s="588"/>
      <c r="Z30" s="639">
        <v>0.3</v>
      </c>
      <c r="AA30" s="639"/>
      <c r="AB30" s="639"/>
      <c r="AC30" s="639"/>
      <c r="AD30" s="640" t="s">
        <v>221</v>
      </c>
      <c r="AE30" s="640"/>
      <c r="AF30" s="640"/>
      <c r="AG30" s="640"/>
      <c r="AH30" s="640"/>
      <c r="AI30" s="640"/>
      <c r="AJ30" s="640"/>
      <c r="AK30" s="640"/>
      <c r="AL30" s="609" t="s">
        <v>221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98.3</v>
      </c>
      <c r="BH30" s="653"/>
      <c r="BI30" s="653"/>
      <c r="BJ30" s="653"/>
      <c r="BK30" s="653"/>
      <c r="BL30" s="653"/>
      <c r="BM30" s="654">
        <v>92.2</v>
      </c>
      <c r="BN30" s="653"/>
      <c r="BO30" s="653"/>
      <c r="BP30" s="653"/>
      <c r="BQ30" s="655"/>
      <c r="BR30" s="652">
        <v>98</v>
      </c>
      <c r="BS30" s="653"/>
      <c r="BT30" s="653"/>
      <c r="BU30" s="653"/>
      <c r="BV30" s="653"/>
      <c r="BW30" s="653"/>
      <c r="BX30" s="654">
        <v>91.8</v>
      </c>
      <c r="BY30" s="653"/>
      <c r="BZ30" s="653"/>
      <c r="CA30" s="653"/>
      <c r="CB30" s="655"/>
      <c r="CD30" s="658"/>
      <c r="CE30" s="659"/>
      <c r="CF30" s="623" t="s">
        <v>292</v>
      </c>
      <c r="CG30" s="620"/>
      <c r="CH30" s="620"/>
      <c r="CI30" s="620"/>
      <c r="CJ30" s="620"/>
      <c r="CK30" s="620"/>
      <c r="CL30" s="620"/>
      <c r="CM30" s="620"/>
      <c r="CN30" s="620"/>
      <c r="CO30" s="620"/>
      <c r="CP30" s="620"/>
      <c r="CQ30" s="621"/>
      <c r="CR30" s="586">
        <v>3274224</v>
      </c>
      <c r="CS30" s="587"/>
      <c r="CT30" s="587"/>
      <c r="CU30" s="587"/>
      <c r="CV30" s="587"/>
      <c r="CW30" s="587"/>
      <c r="CX30" s="587"/>
      <c r="CY30" s="588"/>
      <c r="CZ30" s="589">
        <v>9.1999999999999993</v>
      </c>
      <c r="DA30" s="607"/>
      <c r="DB30" s="607"/>
      <c r="DC30" s="608"/>
      <c r="DD30" s="592">
        <v>3176338</v>
      </c>
      <c r="DE30" s="587"/>
      <c r="DF30" s="587"/>
      <c r="DG30" s="587"/>
      <c r="DH30" s="587"/>
      <c r="DI30" s="587"/>
      <c r="DJ30" s="587"/>
      <c r="DK30" s="588"/>
      <c r="DL30" s="592">
        <v>3176338</v>
      </c>
      <c r="DM30" s="587"/>
      <c r="DN30" s="587"/>
      <c r="DO30" s="587"/>
      <c r="DP30" s="587"/>
      <c r="DQ30" s="587"/>
      <c r="DR30" s="587"/>
      <c r="DS30" s="587"/>
      <c r="DT30" s="587"/>
      <c r="DU30" s="587"/>
      <c r="DV30" s="588"/>
      <c r="DW30" s="609">
        <v>17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106966</v>
      </c>
      <c r="S31" s="587"/>
      <c r="T31" s="587"/>
      <c r="U31" s="587"/>
      <c r="V31" s="587"/>
      <c r="W31" s="587"/>
      <c r="X31" s="587"/>
      <c r="Y31" s="588"/>
      <c r="Z31" s="639">
        <v>0.3</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98.6</v>
      </c>
      <c r="BH31" s="605"/>
      <c r="BI31" s="605"/>
      <c r="BJ31" s="605"/>
      <c r="BK31" s="605"/>
      <c r="BL31" s="605"/>
      <c r="BM31" s="641">
        <v>93.3</v>
      </c>
      <c r="BN31" s="651"/>
      <c r="BO31" s="651"/>
      <c r="BP31" s="651"/>
      <c r="BQ31" s="615"/>
      <c r="BR31" s="650">
        <v>98.4</v>
      </c>
      <c r="BS31" s="605"/>
      <c r="BT31" s="605"/>
      <c r="BU31" s="605"/>
      <c r="BV31" s="605"/>
      <c r="BW31" s="605"/>
      <c r="BX31" s="641">
        <v>93</v>
      </c>
      <c r="BY31" s="651"/>
      <c r="BZ31" s="651"/>
      <c r="CA31" s="651"/>
      <c r="CB31" s="615"/>
      <c r="CD31" s="658"/>
      <c r="CE31" s="659"/>
      <c r="CF31" s="623" t="s">
        <v>296</v>
      </c>
      <c r="CG31" s="620"/>
      <c r="CH31" s="620"/>
      <c r="CI31" s="620"/>
      <c r="CJ31" s="620"/>
      <c r="CK31" s="620"/>
      <c r="CL31" s="620"/>
      <c r="CM31" s="620"/>
      <c r="CN31" s="620"/>
      <c r="CO31" s="620"/>
      <c r="CP31" s="620"/>
      <c r="CQ31" s="621"/>
      <c r="CR31" s="586">
        <v>433893</v>
      </c>
      <c r="CS31" s="605"/>
      <c r="CT31" s="605"/>
      <c r="CU31" s="605"/>
      <c r="CV31" s="605"/>
      <c r="CW31" s="605"/>
      <c r="CX31" s="605"/>
      <c r="CY31" s="606"/>
      <c r="CZ31" s="589">
        <v>1.2</v>
      </c>
      <c r="DA31" s="607"/>
      <c r="DB31" s="607"/>
      <c r="DC31" s="608"/>
      <c r="DD31" s="592">
        <v>433893</v>
      </c>
      <c r="DE31" s="605"/>
      <c r="DF31" s="605"/>
      <c r="DG31" s="605"/>
      <c r="DH31" s="605"/>
      <c r="DI31" s="605"/>
      <c r="DJ31" s="605"/>
      <c r="DK31" s="606"/>
      <c r="DL31" s="592">
        <v>433893</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707729</v>
      </c>
      <c r="S32" s="587"/>
      <c r="T32" s="587"/>
      <c r="U32" s="587"/>
      <c r="V32" s="587"/>
      <c r="W32" s="587"/>
      <c r="X32" s="587"/>
      <c r="Y32" s="588"/>
      <c r="Z32" s="639">
        <v>1.9</v>
      </c>
      <c r="AA32" s="639"/>
      <c r="AB32" s="639"/>
      <c r="AC32" s="639"/>
      <c r="AD32" s="640">
        <v>51988</v>
      </c>
      <c r="AE32" s="640"/>
      <c r="AF32" s="640"/>
      <c r="AG32" s="640"/>
      <c r="AH32" s="640"/>
      <c r="AI32" s="640"/>
      <c r="AJ32" s="640"/>
      <c r="AK32" s="640"/>
      <c r="AL32" s="609">
        <v>0.3</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97.8</v>
      </c>
      <c r="BH32" s="571"/>
      <c r="BI32" s="571"/>
      <c r="BJ32" s="571"/>
      <c r="BK32" s="571"/>
      <c r="BL32" s="571"/>
      <c r="BM32" s="634">
        <v>90.5</v>
      </c>
      <c r="BN32" s="571"/>
      <c r="BO32" s="571"/>
      <c r="BP32" s="571"/>
      <c r="BQ32" s="628"/>
      <c r="BR32" s="649">
        <v>97.4</v>
      </c>
      <c r="BS32" s="571"/>
      <c r="BT32" s="571"/>
      <c r="BU32" s="571"/>
      <c r="BV32" s="571"/>
      <c r="BW32" s="571"/>
      <c r="BX32" s="634">
        <v>89.8</v>
      </c>
      <c r="BY32" s="571"/>
      <c r="BZ32" s="571"/>
      <c r="CA32" s="571"/>
      <c r="CB32" s="628"/>
      <c r="CD32" s="660"/>
      <c r="CE32" s="661"/>
      <c r="CF32" s="623" t="s">
        <v>299</v>
      </c>
      <c r="CG32" s="620"/>
      <c r="CH32" s="620"/>
      <c r="CI32" s="620"/>
      <c r="CJ32" s="620"/>
      <c r="CK32" s="620"/>
      <c r="CL32" s="620"/>
      <c r="CM32" s="620"/>
      <c r="CN32" s="620"/>
      <c r="CO32" s="620"/>
      <c r="CP32" s="620"/>
      <c r="CQ32" s="621"/>
      <c r="CR32" s="586">
        <v>3100</v>
      </c>
      <c r="CS32" s="587"/>
      <c r="CT32" s="587"/>
      <c r="CU32" s="587"/>
      <c r="CV32" s="587"/>
      <c r="CW32" s="587"/>
      <c r="CX32" s="587"/>
      <c r="CY32" s="588"/>
      <c r="CZ32" s="589">
        <v>0</v>
      </c>
      <c r="DA32" s="607"/>
      <c r="DB32" s="607"/>
      <c r="DC32" s="608"/>
      <c r="DD32" s="592">
        <v>3100</v>
      </c>
      <c r="DE32" s="587"/>
      <c r="DF32" s="587"/>
      <c r="DG32" s="587"/>
      <c r="DH32" s="587"/>
      <c r="DI32" s="587"/>
      <c r="DJ32" s="587"/>
      <c r="DK32" s="588"/>
      <c r="DL32" s="592">
        <v>3100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9332700</v>
      </c>
      <c r="S33" s="587"/>
      <c r="T33" s="587"/>
      <c r="U33" s="587"/>
      <c r="V33" s="587"/>
      <c r="W33" s="587"/>
      <c r="X33" s="587"/>
      <c r="Y33" s="588"/>
      <c r="Z33" s="639">
        <v>25.7</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14795315</v>
      </c>
      <c r="CS33" s="605"/>
      <c r="CT33" s="605"/>
      <c r="CU33" s="605"/>
      <c r="CV33" s="605"/>
      <c r="CW33" s="605"/>
      <c r="CX33" s="605"/>
      <c r="CY33" s="606"/>
      <c r="CZ33" s="589">
        <v>41.5</v>
      </c>
      <c r="DA33" s="607"/>
      <c r="DB33" s="607"/>
      <c r="DC33" s="608"/>
      <c r="DD33" s="592">
        <v>9407316</v>
      </c>
      <c r="DE33" s="605"/>
      <c r="DF33" s="605"/>
      <c r="DG33" s="605"/>
      <c r="DH33" s="605"/>
      <c r="DI33" s="605"/>
      <c r="DJ33" s="605"/>
      <c r="DK33" s="606"/>
      <c r="DL33" s="592">
        <v>7050517</v>
      </c>
      <c r="DM33" s="605"/>
      <c r="DN33" s="605"/>
      <c r="DO33" s="605"/>
      <c r="DP33" s="605"/>
      <c r="DQ33" s="605"/>
      <c r="DR33" s="605"/>
      <c r="DS33" s="605"/>
      <c r="DT33" s="605"/>
      <c r="DU33" s="605"/>
      <c r="DV33" s="606"/>
      <c r="DW33" s="609">
        <v>37.799999999999997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4164182</v>
      </c>
      <c r="CS34" s="587"/>
      <c r="CT34" s="587"/>
      <c r="CU34" s="587"/>
      <c r="CV34" s="587"/>
      <c r="CW34" s="587"/>
      <c r="CX34" s="587"/>
      <c r="CY34" s="588"/>
      <c r="CZ34" s="589">
        <v>11.7</v>
      </c>
      <c r="DA34" s="607"/>
      <c r="DB34" s="607"/>
      <c r="DC34" s="608"/>
      <c r="DD34" s="592">
        <v>3602864</v>
      </c>
      <c r="DE34" s="587"/>
      <c r="DF34" s="587"/>
      <c r="DG34" s="587"/>
      <c r="DH34" s="587"/>
      <c r="DI34" s="587"/>
      <c r="DJ34" s="587"/>
      <c r="DK34" s="588"/>
      <c r="DL34" s="592">
        <v>3379393</v>
      </c>
      <c r="DM34" s="587"/>
      <c r="DN34" s="587"/>
      <c r="DO34" s="587"/>
      <c r="DP34" s="587"/>
      <c r="DQ34" s="587"/>
      <c r="DR34" s="587"/>
      <c r="DS34" s="587"/>
      <c r="DT34" s="587"/>
      <c r="DU34" s="587"/>
      <c r="DV34" s="588"/>
      <c r="DW34" s="609">
        <v>18.100000000000001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1250000</v>
      </c>
      <c r="S35" s="587"/>
      <c r="T35" s="587"/>
      <c r="U35" s="587"/>
      <c r="V35" s="587"/>
      <c r="W35" s="587"/>
      <c r="X35" s="587"/>
      <c r="Y35" s="588"/>
      <c r="Z35" s="639">
        <v>3.4</v>
      </c>
      <c r="AA35" s="639"/>
      <c r="AB35" s="639"/>
      <c r="AC35" s="639"/>
      <c r="AD35" s="640" t="s">
        <v>221</v>
      </c>
      <c r="AE35" s="640"/>
      <c r="AF35" s="640"/>
      <c r="AG35" s="640"/>
      <c r="AH35" s="640"/>
      <c r="AI35" s="640"/>
      <c r="AJ35" s="640"/>
      <c r="AK35" s="640"/>
      <c r="AL35" s="609" t="s">
        <v>221</v>
      </c>
      <c r="AM35" s="641"/>
      <c r="AN35" s="641"/>
      <c r="AO35" s="642"/>
      <c r="AP35" s="186"/>
      <c r="AQ35" s="643" t="s">
        <v>307</v>
      </c>
      <c r="AR35" s="644"/>
      <c r="AS35" s="644"/>
      <c r="AT35" s="644"/>
      <c r="AU35" s="644"/>
      <c r="AV35" s="644"/>
      <c r="AW35" s="644"/>
      <c r="AX35" s="644"/>
      <c r="AY35" s="645"/>
      <c r="AZ35" s="636">
        <v>7613130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-117640</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202408</v>
      </c>
      <c r="CS35" s="605"/>
      <c r="CT35" s="605"/>
      <c r="CU35" s="605"/>
      <c r="CV35" s="605"/>
      <c r="CW35" s="605"/>
      <c r="CX35" s="605"/>
      <c r="CY35" s="606"/>
      <c r="CZ35" s="589">
        <v>0.6</v>
      </c>
      <c r="DA35" s="607"/>
      <c r="DB35" s="607"/>
      <c r="DC35" s="608"/>
      <c r="DD35" s="592">
        <v>165614</v>
      </c>
      <c r="DE35" s="605"/>
      <c r="DF35" s="605"/>
      <c r="DG35" s="605"/>
      <c r="DH35" s="605"/>
      <c r="DI35" s="605"/>
      <c r="DJ35" s="605"/>
      <c r="DK35" s="606"/>
      <c r="DL35" s="592">
        <v>164192</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36370612</v>
      </c>
      <c r="S36" s="627"/>
      <c r="T36" s="627"/>
      <c r="U36" s="627"/>
      <c r="V36" s="627"/>
      <c r="W36" s="627"/>
      <c r="X36" s="627"/>
      <c r="Y36" s="630"/>
      <c r="Z36" s="631">
        <v>100</v>
      </c>
      <c r="AA36" s="631"/>
      <c r="AB36" s="631"/>
      <c r="AC36" s="631"/>
      <c r="AD36" s="632">
        <v>17399412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3920989</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-593472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7222944</v>
      </c>
      <c r="CS36" s="587"/>
      <c r="CT36" s="587"/>
      <c r="CU36" s="587"/>
      <c r="CV36" s="587"/>
      <c r="CW36" s="587"/>
      <c r="CX36" s="587"/>
      <c r="CY36" s="588"/>
      <c r="CZ36" s="589">
        <v>20.2</v>
      </c>
      <c r="DA36" s="607"/>
      <c r="DB36" s="607"/>
      <c r="DC36" s="608"/>
      <c r="DD36" s="592">
        <v>3219328</v>
      </c>
      <c r="DE36" s="587"/>
      <c r="DF36" s="587"/>
      <c r="DG36" s="587"/>
      <c r="DH36" s="587"/>
      <c r="DI36" s="587"/>
      <c r="DJ36" s="587"/>
      <c r="DK36" s="588"/>
      <c r="DL36" s="592">
        <v>1310731</v>
      </c>
      <c r="DM36" s="587"/>
      <c r="DN36" s="587"/>
      <c r="DO36" s="587"/>
      <c r="DP36" s="587"/>
      <c r="DQ36" s="587"/>
      <c r="DR36" s="587"/>
      <c r="DS36" s="587"/>
      <c r="DT36" s="587"/>
      <c r="DU36" s="587"/>
      <c r="DV36" s="588"/>
      <c r="DW36" s="609">
        <v>7</v>
      </c>
      <c r="DX36" s="610"/>
      <c r="DY36" s="610"/>
      <c r="DZ36" s="610"/>
      <c r="EA36" s="610"/>
      <c r="EB36" s="610"/>
      <c r="EC36" s="611"/>
    </row>
    <row r="37" spans="2:133" ht="11.25" customHeight="1">
      <c r="AQ37" s="612" t="s">
        <v>314</v>
      </c>
      <c r="AR37" s="613"/>
      <c r="AS37" s="613"/>
      <c r="AT37" s="613"/>
      <c r="AU37" s="613"/>
      <c r="AV37" s="613"/>
      <c r="AW37" s="613"/>
      <c r="AX37" s="613"/>
      <c r="AY37" s="614"/>
      <c r="AZ37" s="586">
        <v>979000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12772</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717018</v>
      </c>
      <c r="CS37" s="605"/>
      <c r="CT37" s="605"/>
      <c r="CU37" s="605"/>
      <c r="CV37" s="605"/>
      <c r="CW37" s="605"/>
      <c r="CX37" s="605"/>
      <c r="CY37" s="606"/>
      <c r="CZ37" s="589">
        <v>2</v>
      </c>
      <c r="DA37" s="607"/>
      <c r="DB37" s="607"/>
      <c r="DC37" s="608"/>
      <c r="DD37" s="592">
        <v>508587</v>
      </c>
      <c r="DE37" s="605"/>
      <c r="DF37" s="605"/>
      <c r="DG37" s="605"/>
      <c r="DH37" s="605"/>
      <c r="DI37" s="605"/>
      <c r="DJ37" s="605"/>
      <c r="DK37" s="606"/>
      <c r="DL37" s="592">
        <v>272460</v>
      </c>
      <c r="DM37" s="605"/>
      <c r="DN37" s="605"/>
      <c r="DO37" s="605"/>
      <c r="DP37" s="605"/>
      <c r="DQ37" s="605"/>
      <c r="DR37" s="605"/>
      <c r="DS37" s="605"/>
      <c r="DT37" s="605"/>
      <c r="DU37" s="605"/>
      <c r="DV37" s="606"/>
      <c r="DW37" s="609">
        <v>1.5</v>
      </c>
      <c r="DX37" s="610"/>
      <c r="DY37" s="610"/>
      <c r="DZ37" s="610"/>
      <c r="EA37" s="610"/>
      <c r="EB37" s="610"/>
      <c r="EC37" s="611"/>
    </row>
    <row r="38" spans="2:133" ht="11.25" customHeight="1">
      <c r="AQ38" s="612" t="s">
        <v>317</v>
      </c>
      <c r="AR38" s="613"/>
      <c r="AS38" s="613"/>
      <c r="AT38" s="613"/>
      <c r="AU38" s="613"/>
      <c r="AV38" s="613"/>
      <c r="AW38" s="613"/>
      <c r="AX38" s="613"/>
      <c r="AY38" s="614"/>
      <c r="AZ38" s="586">
        <v>840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22201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2696621</v>
      </c>
      <c r="CS38" s="587"/>
      <c r="CT38" s="587"/>
      <c r="CU38" s="587"/>
      <c r="CV38" s="587"/>
      <c r="CW38" s="587"/>
      <c r="CX38" s="587"/>
      <c r="CY38" s="588"/>
      <c r="CZ38" s="589">
        <v>7.6</v>
      </c>
      <c r="DA38" s="607"/>
      <c r="DB38" s="607"/>
      <c r="DC38" s="608"/>
      <c r="DD38" s="592">
        <v>2340643</v>
      </c>
      <c r="DE38" s="587"/>
      <c r="DF38" s="587"/>
      <c r="DG38" s="587"/>
      <c r="DH38" s="587"/>
      <c r="DI38" s="587"/>
      <c r="DJ38" s="587"/>
      <c r="DK38" s="588"/>
      <c r="DL38" s="592">
        <v>2139813</v>
      </c>
      <c r="DM38" s="587"/>
      <c r="DN38" s="587"/>
      <c r="DO38" s="587"/>
      <c r="DP38" s="587"/>
      <c r="DQ38" s="587"/>
      <c r="DR38" s="587"/>
      <c r="DS38" s="587"/>
      <c r="DT38" s="587"/>
      <c r="DU38" s="587"/>
      <c r="DV38" s="588"/>
      <c r="DW38" s="609">
        <v>11.5</v>
      </c>
      <c r="DX38" s="610"/>
      <c r="DY38" s="610"/>
      <c r="DZ38" s="610"/>
      <c r="EA38" s="610"/>
      <c r="EB38" s="610"/>
      <c r="EC38" s="611"/>
    </row>
    <row r="39" spans="2:133" ht="11.25" customHeight="1">
      <c r="AQ39" s="612" t="s">
        <v>320</v>
      </c>
      <c r="AR39" s="613"/>
      <c r="AS39" s="613"/>
      <c r="AT39" s="613"/>
      <c r="AU39" s="613"/>
      <c r="AV39" s="613"/>
      <c r="AW39" s="613"/>
      <c r="AX39" s="613"/>
      <c r="AY39" s="614"/>
      <c r="AZ39" s="586" t="s">
        <v>221</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88621</v>
      </c>
      <c r="CS39" s="605"/>
      <c r="CT39" s="605"/>
      <c r="CU39" s="605"/>
      <c r="CV39" s="605"/>
      <c r="CW39" s="605"/>
      <c r="CX39" s="605"/>
      <c r="CY39" s="606"/>
      <c r="CZ39" s="589">
        <v>0.2</v>
      </c>
      <c r="DA39" s="607"/>
      <c r="DB39" s="607"/>
      <c r="DC39" s="608"/>
      <c r="DD39" s="592">
        <v>22479</v>
      </c>
      <c r="DE39" s="605"/>
      <c r="DF39" s="605"/>
      <c r="DG39" s="605"/>
      <c r="DH39" s="605"/>
      <c r="DI39" s="605"/>
      <c r="DJ39" s="605"/>
      <c r="DK39" s="606"/>
      <c r="DL39" s="592" t="s">
        <v>221</v>
      </c>
      <c r="DM39" s="605"/>
      <c r="DN39" s="605"/>
      <c r="DO39" s="605"/>
      <c r="DP39" s="605"/>
      <c r="DQ39" s="605"/>
      <c r="DR39" s="605"/>
      <c r="DS39" s="605"/>
      <c r="DT39" s="605"/>
      <c r="DU39" s="605"/>
      <c r="DV39" s="606"/>
      <c r="DW39" s="609" t="s">
        <v>221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808834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76</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420539</v>
      </c>
      <c r="CS40" s="587"/>
      <c r="CT40" s="587"/>
      <c r="CU40" s="587"/>
      <c r="CV40" s="587"/>
      <c r="CW40" s="587"/>
      <c r="CX40" s="587"/>
      <c r="CY40" s="588"/>
      <c r="CZ40" s="589">
        <v>1.2</v>
      </c>
      <c r="DA40" s="607"/>
      <c r="DB40" s="607"/>
      <c r="DC40" s="608"/>
      <c r="DD40" s="592">
        <v>56388</v>
      </c>
      <c r="DE40" s="587"/>
      <c r="DF40" s="587"/>
      <c r="DG40" s="587"/>
      <c r="DH40" s="587"/>
      <c r="DI40" s="587"/>
      <c r="DJ40" s="587"/>
      <c r="DK40" s="588"/>
      <c r="DL40" s="592">
        <v>56388</v>
      </c>
      <c r="DM40" s="587"/>
      <c r="DN40" s="587"/>
      <c r="DO40" s="587"/>
      <c r="DP40" s="587"/>
      <c r="DQ40" s="587"/>
      <c r="DR40" s="587"/>
      <c r="DS40" s="587"/>
      <c r="DT40" s="587"/>
      <c r="DU40" s="587"/>
      <c r="DV40" s="588"/>
      <c r="DW40" s="609">
        <v>0.3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1903467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297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6772667</v>
      </c>
      <c r="CS42" s="587"/>
      <c r="CT42" s="587"/>
      <c r="CU42" s="587"/>
      <c r="CV42" s="587"/>
      <c r="CW42" s="587"/>
      <c r="CX42" s="587"/>
      <c r="CY42" s="588"/>
      <c r="CZ42" s="589">
        <v>19</v>
      </c>
      <c r="DA42" s="590"/>
      <c r="DB42" s="590"/>
      <c r="DC42" s="591"/>
      <c r="DD42" s="592">
        <v>1027516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247429</v>
      </c>
      <c r="CS43" s="605"/>
      <c r="CT43" s="605"/>
      <c r="CU43" s="605"/>
      <c r="CV43" s="605"/>
      <c r="CW43" s="605"/>
      <c r="CX43" s="605"/>
      <c r="CY43" s="606"/>
      <c r="CZ43" s="589">
        <v>0.7</v>
      </c>
      <c r="DA43" s="607"/>
      <c r="DB43" s="607"/>
      <c r="DC43" s="608"/>
      <c r="DD43" s="592">
        <v>247429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288</v>
      </c>
      <c r="CE44" s="600"/>
      <c r="CF44" s="583" t="s">
        <v>335</v>
      </c>
      <c r="CG44" s="584"/>
      <c r="CH44" s="584"/>
      <c r="CI44" s="584"/>
      <c r="CJ44" s="584"/>
      <c r="CK44" s="584"/>
      <c r="CL44" s="584"/>
      <c r="CM44" s="584"/>
      <c r="CN44" s="584"/>
      <c r="CO44" s="584"/>
      <c r="CP44" s="584"/>
      <c r="CQ44" s="585"/>
      <c r="CR44" s="586">
        <v>6672627</v>
      </c>
      <c r="CS44" s="587"/>
      <c r="CT44" s="587"/>
      <c r="CU44" s="587"/>
      <c r="CV44" s="587"/>
      <c r="CW44" s="587"/>
      <c r="CX44" s="587"/>
      <c r="CY44" s="588"/>
      <c r="CZ44" s="589">
        <v>18.7</v>
      </c>
      <c r="DA44" s="590"/>
      <c r="DB44" s="590"/>
      <c r="DC44" s="591"/>
      <c r="DD44" s="592">
        <v>992332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2359002</v>
      </c>
      <c r="CS45" s="605"/>
      <c r="CT45" s="605"/>
      <c r="CU45" s="605"/>
      <c r="CV45" s="605"/>
      <c r="CW45" s="605"/>
      <c r="CX45" s="605"/>
      <c r="CY45" s="606"/>
      <c r="CZ45" s="589">
        <v>6.6</v>
      </c>
      <c r="DA45" s="607"/>
      <c r="DB45" s="607"/>
      <c r="DC45" s="608"/>
      <c r="DD45" s="592">
        <v>25194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4282877</v>
      </c>
      <c r="CS46" s="587"/>
      <c r="CT46" s="587"/>
      <c r="CU46" s="587"/>
      <c r="CV46" s="587"/>
      <c r="CW46" s="587"/>
      <c r="CX46" s="587"/>
      <c r="CY46" s="588"/>
      <c r="CZ46" s="589">
        <v>12</v>
      </c>
      <c r="DA46" s="590"/>
      <c r="DB46" s="590"/>
      <c r="DC46" s="591"/>
      <c r="DD46" s="592">
        <v>966225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100040</v>
      </c>
      <c r="CS47" s="605"/>
      <c r="CT47" s="605"/>
      <c r="CU47" s="605"/>
      <c r="CV47" s="605"/>
      <c r="CW47" s="605"/>
      <c r="CX47" s="605"/>
      <c r="CY47" s="606"/>
      <c r="CZ47" s="589">
        <v>0.3</v>
      </c>
      <c r="DA47" s="607"/>
      <c r="DB47" s="607"/>
      <c r="DC47" s="608"/>
      <c r="DD47" s="592">
        <v>35184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221</v>
      </c>
      <c r="CS48" s="587"/>
      <c r="CT48" s="587"/>
      <c r="CU48" s="587"/>
      <c r="CV48" s="587"/>
      <c r="CW48" s="587"/>
      <c r="CX48" s="587"/>
      <c r="CY48" s="588"/>
      <c r="CZ48" s="589" t="s">
        <v>221</v>
      </c>
      <c r="DA48" s="590"/>
      <c r="DB48" s="590"/>
      <c r="DC48" s="591"/>
      <c r="DD48" s="592" t="s">
        <v>221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35691632</v>
      </c>
      <c r="CS49" s="571"/>
      <c r="CT49" s="571"/>
      <c r="CU49" s="571"/>
      <c r="CV49" s="571"/>
      <c r="CW49" s="571"/>
      <c r="CX49" s="571"/>
      <c r="CY49" s="572"/>
      <c r="CZ49" s="573">
        <v>100</v>
      </c>
      <c r="DA49" s="574"/>
      <c r="DB49" s="574"/>
      <c r="DC49" s="575"/>
      <c r="DD49" s="576">
        <v>20319995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G2" sqref="G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32371</v>
      </c>
      <c r="R7" s="1099"/>
      <c r="S7" s="1099"/>
      <c r="T7" s="1099"/>
      <c r="U7" s="1099"/>
      <c r="V7" s="1099">
        <v>32006</v>
      </c>
      <c r="W7" s="1099"/>
      <c r="X7" s="1099"/>
      <c r="Y7" s="1099"/>
      <c r="Z7" s="1099"/>
      <c r="AA7" s="1099">
        <v>365</v>
      </c>
      <c r="AB7" s="1099"/>
      <c r="AC7" s="1099"/>
      <c r="AD7" s="1099"/>
      <c r="AE7" s="1100"/>
      <c r="AF7" s="1101">
        <v>288</v>
      </c>
      <c r="AG7" s="1102"/>
      <c r="AH7" s="1102"/>
      <c r="AI7" s="1102"/>
      <c r="AJ7" s="1103"/>
      <c r="AK7" s="1085"/>
      <c r="AL7" s="1086"/>
      <c r="AM7" s="1086"/>
      <c r="AN7" s="1086"/>
      <c r="AO7" s="1086"/>
      <c r="AP7" s="1086">
        <v>33076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-2</v>
      </c>
      <c r="CI7" s="1083"/>
      <c r="CJ7" s="1083"/>
      <c r="CK7" s="1083"/>
      <c r="CL7" s="1084"/>
      <c r="CM7" s="1082">
        <v>107</v>
      </c>
      <c r="CN7" s="1083"/>
      <c r="CO7" s="1083"/>
      <c r="CP7" s="1083"/>
      <c r="CQ7" s="1084"/>
      <c r="CR7" s="1082">
        <v>100</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4000</v>
      </c>
      <c r="R8" s="1038"/>
      <c r="S8" s="1038"/>
      <c r="T8" s="1038"/>
      <c r="U8" s="1038"/>
      <c r="V8" s="1038">
        <v>3686</v>
      </c>
      <c r="W8" s="1038"/>
      <c r="X8" s="1038"/>
      <c r="Y8" s="1038"/>
      <c r="Z8" s="1038"/>
      <c r="AA8" s="1038">
        <v>314</v>
      </c>
      <c r="AB8" s="1038"/>
      <c r="AC8" s="1038"/>
      <c r="AD8" s="1038"/>
      <c r="AE8" s="1039"/>
      <c r="AF8" s="1013" t="s">
        <v>538</v>
      </c>
      <c r="AG8" s="1014"/>
      <c r="AH8" s="1014"/>
      <c r="AI8" s="1014"/>
      <c r="AJ8" s="1015"/>
      <c r="AK8" s="1080"/>
      <c r="AL8" s="1081"/>
      <c r="AM8" s="1081"/>
      <c r="AN8" s="1081"/>
      <c r="AO8" s="1081"/>
      <c r="AP8" s="1081">
        <v>4000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545</v>
      </c>
      <c r="BT8" s="1009"/>
      <c r="BU8" s="1009"/>
      <c r="BV8" s="1009"/>
      <c r="BW8" s="1009"/>
      <c r="BX8" s="1009"/>
      <c r="BY8" s="1009"/>
      <c r="BZ8" s="1009"/>
      <c r="CA8" s="1009"/>
      <c r="CB8" s="1009"/>
      <c r="CC8" s="1009"/>
      <c r="CD8" s="1009"/>
      <c r="CE8" s="1009"/>
      <c r="CF8" s="1009"/>
      <c r="CG8" s="1010"/>
      <c r="CH8" s="983">
        <v>-1</v>
      </c>
      <c r="CI8" s="984"/>
      <c r="CJ8" s="984"/>
      <c r="CK8" s="984"/>
      <c r="CL8" s="985"/>
      <c r="CM8" s="983">
        <v>218</v>
      </c>
      <c r="CN8" s="984"/>
      <c r="CO8" s="984"/>
      <c r="CP8" s="984"/>
      <c r="CQ8" s="985"/>
      <c r="CR8" s="983">
        <v>200</v>
      </c>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546</v>
      </c>
      <c r="BT9" s="1009"/>
      <c r="BU9" s="1009"/>
      <c r="BV9" s="1009"/>
      <c r="BW9" s="1009"/>
      <c r="BX9" s="1009"/>
      <c r="BY9" s="1009"/>
      <c r="BZ9" s="1009"/>
      <c r="CA9" s="1009"/>
      <c r="CB9" s="1009"/>
      <c r="CC9" s="1009"/>
      <c r="CD9" s="1009"/>
      <c r="CE9" s="1009"/>
      <c r="CF9" s="1009"/>
      <c r="CG9" s="1010"/>
      <c r="CH9" s="983">
        <v>-142</v>
      </c>
      <c r="CI9" s="984"/>
      <c r="CJ9" s="984"/>
      <c r="CK9" s="984"/>
      <c r="CL9" s="985"/>
      <c r="CM9" s="983">
        <v>3321</v>
      </c>
      <c r="CN9" s="984"/>
      <c r="CO9" s="984"/>
      <c r="CP9" s="984"/>
      <c r="CQ9" s="985"/>
      <c r="CR9" s="983">
        <v>100</v>
      </c>
      <c r="CS9" s="984"/>
      <c r="CT9" s="984"/>
      <c r="CU9" s="984"/>
      <c r="CV9" s="985"/>
      <c r="CW9" s="983">
        <v>53</v>
      </c>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547</v>
      </c>
      <c r="BT10" s="1009"/>
      <c r="BU10" s="1009"/>
      <c r="BV10" s="1009"/>
      <c r="BW10" s="1009"/>
      <c r="BX10" s="1009"/>
      <c r="BY10" s="1009"/>
      <c r="BZ10" s="1009"/>
      <c r="CA10" s="1009"/>
      <c r="CB10" s="1009"/>
      <c r="CC10" s="1009"/>
      <c r="CD10" s="1009"/>
      <c r="CE10" s="1009"/>
      <c r="CF10" s="1009"/>
      <c r="CG10" s="1010"/>
      <c r="CH10" s="983">
        <v>9</v>
      </c>
      <c r="CI10" s="984"/>
      <c r="CJ10" s="984"/>
      <c r="CK10" s="984"/>
      <c r="CL10" s="985"/>
      <c r="CM10" s="983">
        <v>154</v>
      </c>
      <c r="CN10" s="984"/>
      <c r="CO10" s="984"/>
      <c r="CP10" s="984"/>
      <c r="CQ10" s="985"/>
      <c r="CR10" s="983">
        <v>45</v>
      </c>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548</v>
      </c>
      <c r="BT11" s="1009"/>
      <c r="BU11" s="1009"/>
      <c r="BV11" s="1009"/>
      <c r="BW11" s="1009"/>
      <c r="BX11" s="1009"/>
      <c r="BY11" s="1009"/>
      <c r="BZ11" s="1009"/>
      <c r="CA11" s="1009"/>
      <c r="CB11" s="1009"/>
      <c r="CC11" s="1009"/>
      <c r="CD11" s="1009"/>
      <c r="CE11" s="1009"/>
      <c r="CF11" s="1009"/>
      <c r="CG11" s="1010"/>
      <c r="CH11" s="983">
        <v>4</v>
      </c>
      <c r="CI11" s="984"/>
      <c r="CJ11" s="984"/>
      <c r="CK11" s="984"/>
      <c r="CL11" s="985"/>
      <c r="CM11" s="983">
        <v>58</v>
      </c>
      <c r="CN11" s="984"/>
      <c r="CO11" s="984"/>
      <c r="CP11" s="984"/>
      <c r="CQ11" s="985"/>
      <c r="CR11" s="983">
        <v>20</v>
      </c>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549</v>
      </c>
      <c r="BT12" s="1009"/>
      <c r="BU12" s="1009"/>
      <c r="BV12" s="1009"/>
      <c r="BW12" s="1009"/>
      <c r="BX12" s="1009"/>
      <c r="BY12" s="1009"/>
      <c r="BZ12" s="1009"/>
      <c r="CA12" s="1009"/>
      <c r="CB12" s="1009"/>
      <c r="CC12" s="1009"/>
      <c r="CD12" s="1009"/>
      <c r="CE12" s="1009"/>
      <c r="CF12" s="1009"/>
      <c r="CG12" s="1010"/>
      <c r="CH12" s="983">
        <v>16</v>
      </c>
      <c r="CI12" s="984"/>
      <c r="CJ12" s="984"/>
      <c r="CK12" s="984"/>
      <c r="CL12" s="985"/>
      <c r="CM12" s="983">
        <v>217</v>
      </c>
      <c r="CN12" s="984"/>
      <c r="CO12" s="984"/>
      <c r="CP12" s="984"/>
      <c r="CQ12" s="985"/>
      <c r="CR12" s="983">
        <v>5</v>
      </c>
      <c r="CS12" s="984"/>
      <c r="CT12" s="984"/>
      <c r="CU12" s="984"/>
      <c r="CV12" s="985"/>
      <c r="CW12" s="983"/>
      <c r="CX12" s="984"/>
      <c r="CY12" s="984"/>
      <c r="CZ12" s="984"/>
      <c r="DA12" s="985"/>
      <c r="DB12" s="983"/>
      <c r="DC12" s="984"/>
      <c r="DD12" s="984"/>
      <c r="DE12" s="984"/>
      <c r="DF12" s="985"/>
      <c r="DG12" s="983">
        <v>1900</v>
      </c>
      <c r="DH12" s="984"/>
      <c r="DI12" s="984"/>
      <c r="DJ12" s="984"/>
      <c r="DK12" s="985"/>
      <c r="DL12" s="983"/>
      <c r="DM12" s="984"/>
      <c r="DN12" s="984"/>
      <c r="DO12" s="984"/>
      <c r="DP12" s="985"/>
      <c r="DQ12" s="983">
        <v>1739</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550</v>
      </c>
      <c r="BT13" s="1009"/>
      <c r="BU13" s="1009"/>
      <c r="BV13" s="1009"/>
      <c r="BW13" s="1009"/>
      <c r="BX13" s="1009"/>
      <c r="BY13" s="1009"/>
      <c r="BZ13" s="1009"/>
      <c r="CA13" s="1009"/>
      <c r="CB13" s="1009"/>
      <c r="CC13" s="1009"/>
      <c r="CD13" s="1009"/>
      <c r="CE13" s="1009"/>
      <c r="CF13" s="1009"/>
      <c r="CG13" s="1010"/>
      <c r="CH13" s="983">
        <v>11</v>
      </c>
      <c r="CI13" s="984"/>
      <c r="CJ13" s="984"/>
      <c r="CK13" s="984"/>
      <c r="CL13" s="985"/>
      <c r="CM13" s="983">
        <v>128</v>
      </c>
      <c r="CN13" s="984"/>
      <c r="CO13" s="984"/>
      <c r="CP13" s="984"/>
      <c r="CQ13" s="985"/>
      <c r="CR13" s="983">
        <v>80</v>
      </c>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36371</v>
      </c>
      <c r="R23" s="1063"/>
      <c r="S23" s="1063"/>
      <c r="T23" s="1063"/>
      <c r="U23" s="1063"/>
      <c r="V23" s="1063">
        <v>35692</v>
      </c>
      <c r="W23" s="1063"/>
      <c r="X23" s="1063"/>
      <c r="Y23" s="1063"/>
      <c r="Z23" s="1063"/>
      <c r="AA23" s="1063">
        <v>679</v>
      </c>
      <c r="AB23" s="1063"/>
      <c r="AC23" s="1063"/>
      <c r="AD23" s="1063"/>
      <c r="AE23" s="1064"/>
      <c r="AF23" s="1065">
        <v>288</v>
      </c>
      <c r="AG23" s="1063"/>
      <c r="AH23" s="1063"/>
      <c r="AI23" s="1063"/>
      <c r="AJ23" s="1066"/>
      <c r="AK23" s="1067"/>
      <c r="AL23" s="1068"/>
      <c r="AM23" s="1068"/>
      <c r="AN23" s="1068"/>
      <c r="AO23" s="1068"/>
      <c r="AP23" s="1063">
        <v>37076</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9513</v>
      </c>
      <c r="R28" s="1048"/>
      <c r="S28" s="1048"/>
      <c r="T28" s="1048"/>
      <c r="U28" s="1048"/>
      <c r="V28" s="1048">
        <v>9630</v>
      </c>
      <c r="W28" s="1048"/>
      <c r="X28" s="1048"/>
      <c r="Y28" s="1048"/>
      <c r="Z28" s="1048"/>
      <c r="AA28" s="1048">
        <v>-118</v>
      </c>
      <c r="AB28" s="1048"/>
      <c r="AC28" s="1048"/>
      <c r="AD28" s="1048"/>
      <c r="AE28" s="1049"/>
      <c r="AF28" s="1050">
        <v>-118</v>
      </c>
      <c r="AG28" s="1048"/>
      <c r="AH28" s="1048"/>
      <c r="AI28" s="1048"/>
      <c r="AJ28" s="1051"/>
      <c r="AK28" s="1052">
        <v>809</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6266</v>
      </c>
      <c r="R29" s="1038"/>
      <c r="S29" s="1038"/>
      <c r="T29" s="1038"/>
      <c r="U29" s="1038"/>
      <c r="V29" s="1038">
        <v>6121</v>
      </c>
      <c r="W29" s="1038"/>
      <c r="X29" s="1038"/>
      <c r="Y29" s="1038"/>
      <c r="Z29" s="1038"/>
      <c r="AA29" s="1038">
        <v>145</v>
      </c>
      <c r="AB29" s="1038"/>
      <c r="AC29" s="1038"/>
      <c r="AD29" s="1038"/>
      <c r="AE29" s="1039"/>
      <c r="AF29" s="1013">
        <v>145</v>
      </c>
      <c r="AG29" s="1014"/>
      <c r="AH29" s="1014"/>
      <c r="AI29" s="1014"/>
      <c r="AJ29" s="1015"/>
      <c r="AK29" s="974">
        <v>881</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940</v>
      </c>
      <c r="R30" s="1038"/>
      <c r="S30" s="1038"/>
      <c r="T30" s="1038"/>
      <c r="U30" s="1038"/>
      <c r="V30" s="1038">
        <v>919</v>
      </c>
      <c r="W30" s="1038"/>
      <c r="X30" s="1038"/>
      <c r="Y30" s="1038"/>
      <c r="Z30" s="1038"/>
      <c r="AA30" s="1038">
        <v>21</v>
      </c>
      <c r="AB30" s="1038"/>
      <c r="AC30" s="1038"/>
      <c r="AD30" s="1038"/>
      <c r="AE30" s="1039"/>
      <c r="AF30" s="1013">
        <v>21</v>
      </c>
      <c r="AG30" s="1014"/>
      <c r="AH30" s="1014"/>
      <c r="AI30" s="1014"/>
      <c r="AJ30" s="1015"/>
      <c r="AK30" s="974">
        <v>195</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3454</v>
      </c>
      <c r="R31" s="1038"/>
      <c r="S31" s="1038"/>
      <c r="T31" s="1038"/>
      <c r="U31" s="1038"/>
      <c r="V31" s="1038">
        <v>3491</v>
      </c>
      <c r="W31" s="1038"/>
      <c r="X31" s="1038"/>
      <c r="Y31" s="1038"/>
      <c r="Z31" s="1038"/>
      <c r="AA31" s="1038">
        <v>-37</v>
      </c>
      <c r="AB31" s="1038"/>
      <c r="AC31" s="1038"/>
      <c r="AD31" s="1038"/>
      <c r="AE31" s="1039"/>
      <c r="AF31" s="1013">
        <v>578</v>
      </c>
      <c r="AG31" s="1014"/>
      <c r="AH31" s="1014"/>
      <c r="AI31" s="1014"/>
      <c r="AJ31" s="1015"/>
      <c r="AK31" s="974">
        <v>3921</v>
      </c>
      <c r="AL31" s="965"/>
      <c r="AM31" s="965"/>
      <c r="AN31" s="965"/>
      <c r="AO31" s="965"/>
      <c r="AP31" s="965"/>
      <c r="AQ31" s="965"/>
      <c r="AR31" s="965"/>
      <c r="AS31" s="965"/>
      <c r="AT31" s="965"/>
      <c r="AU31" s="965">
        <v>613</v>
      </c>
      <c r="AV31" s="965"/>
      <c r="AW31" s="965"/>
      <c r="AX31" s="965"/>
      <c r="AY31" s="965"/>
      <c r="AZ31" s="1036">
        <v>22.9</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1671</v>
      </c>
      <c r="R32" s="1038"/>
      <c r="S32" s="1038"/>
      <c r="T32" s="1038"/>
      <c r="U32" s="1038"/>
      <c r="V32" s="1038">
        <v>1625</v>
      </c>
      <c r="W32" s="1038"/>
      <c r="X32" s="1038"/>
      <c r="Y32" s="1038"/>
      <c r="Z32" s="1038"/>
      <c r="AA32" s="1038">
        <v>46</v>
      </c>
      <c r="AB32" s="1038"/>
      <c r="AC32" s="1038"/>
      <c r="AD32" s="1038"/>
      <c r="AE32" s="1039"/>
      <c r="AF32" s="1013">
        <v>1688</v>
      </c>
      <c r="AG32" s="1014"/>
      <c r="AH32" s="1014"/>
      <c r="AI32" s="1014"/>
      <c r="AJ32" s="1015"/>
      <c r="AK32" s="974">
        <v>1</v>
      </c>
      <c r="AL32" s="965"/>
      <c r="AM32" s="965"/>
      <c r="AN32" s="965"/>
      <c r="AO32" s="965"/>
      <c r="AP32" s="965">
        <v>16</v>
      </c>
      <c r="AQ32" s="965"/>
      <c r="AR32" s="965"/>
      <c r="AS32" s="965"/>
      <c r="AT32" s="965"/>
      <c r="AU32" s="965">
        <v>559</v>
      </c>
      <c r="AV32" s="965"/>
      <c r="AW32" s="965"/>
      <c r="AX32" s="965"/>
      <c r="AY32" s="965"/>
      <c r="AZ32" s="1036"/>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384</v>
      </c>
      <c r="C33" s="1032"/>
      <c r="D33" s="1032"/>
      <c r="E33" s="1032"/>
      <c r="F33" s="1032"/>
      <c r="G33" s="1032"/>
      <c r="H33" s="1032"/>
      <c r="I33" s="1032"/>
      <c r="J33" s="1032"/>
      <c r="K33" s="1032"/>
      <c r="L33" s="1032"/>
      <c r="M33" s="1032"/>
      <c r="N33" s="1032"/>
      <c r="O33" s="1032"/>
      <c r="P33" s="1033"/>
      <c r="Q33" s="1037">
        <v>2009</v>
      </c>
      <c r="R33" s="1038"/>
      <c r="S33" s="1038"/>
      <c r="T33" s="1038"/>
      <c r="U33" s="1038"/>
      <c r="V33" s="1038">
        <v>1973</v>
      </c>
      <c r="W33" s="1038"/>
      <c r="X33" s="1038"/>
      <c r="Y33" s="1038"/>
      <c r="Z33" s="1038"/>
      <c r="AA33" s="1038">
        <v>36</v>
      </c>
      <c r="AB33" s="1038"/>
      <c r="AC33" s="1038"/>
      <c r="AD33" s="1038"/>
      <c r="AE33" s="1039"/>
      <c r="AF33" s="1013">
        <v>1219</v>
      </c>
      <c r="AG33" s="1014"/>
      <c r="AH33" s="1014"/>
      <c r="AI33" s="1014"/>
      <c r="AJ33" s="1015"/>
      <c r="AK33" s="974">
        <v>819</v>
      </c>
      <c r="AL33" s="965"/>
      <c r="AM33" s="965"/>
      <c r="AN33" s="965"/>
      <c r="AO33" s="965"/>
      <c r="AP33" s="965">
        <v>24650</v>
      </c>
      <c r="AQ33" s="965"/>
      <c r="AR33" s="965"/>
      <c r="AS33" s="965"/>
      <c r="AT33" s="965"/>
      <c r="AU33" s="965">
        <v>14396</v>
      </c>
      <c r="AV33" s="965"/>
      <c r="AW33" s="965"/>
      <c r="AX33" s="965"/>
      <c r="AY33" s="965"/>
      <c r="AZ33" s="1036"/>
      <c r="BA33" s="1036"/>
      <c r="BB33" s="1036"/>
      <c r="BC33" s="1036"/>
      <c r="BD33" s="1036"/>
      <c r="BE33" s="1026" t="s">
        <v>382</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385</v>
      </c>
      <c r="C34" s="1032"/>
      <c r="D34" s="1032"/>
      <c r="E34" s="1032"/>
      <c r="F34" s="1032"/>
      <c r="G34" s="1032"/>
      <c r="H34" s="1032"/>
      <c r="I34" s="1032"/>
      <c r="J34" s="1032"/>
      <c r="K34" s="1032"/>
      <c r="L34" s="1032"/>
      <c r="M34" s="1032"/>
      <c r="N34" s="1032"/>
      <c r="O34" s="1032"/>
      <c r="P34" s="1033"/>
      <c r="Q34" s="1037">
        <v>78</v>
      </c>
      <c r="R34" s="1038"/>
      <c r="S34" s="1038"/>
      <c r="T34" s="1038"/>
      <c r="U34" s="1038"/>
      <c r="V34" s="1038">
        <v>77</v>
      </c>
      <c r="W34" s="1038"/>
      <c r="X34" s="1038"/>
      <c r="Y34" s="1038"/>
      <c r="Z34" s="1038"/>
      <c r="AA34" s="1038">
        <v>1</v>
      </c>
      <c r="AB34" s="1038"/>
      <c r="AC34" s="1038"/>
      <c r="AD34" s="1038"/>
      <c r="AE34" s="1039"/>
      <c r="AF34" s="1013">
        <v>68</v>
      </c>
      <c r="AG34" s="1014"/>
      <c r="AH34" s="1014"/>
      <c r="AI34" s="1014"/>
      <c r="AJ34" s="1015"/>
      <c r="AK34" s="974">
        <v>19</v>
      </c>
      <c r="AL34" s="965"/>
      <c r="AM34" s="965"/>
      <c r="AN34" s="965"/>
      <c r="AO34" s="965"/>
      <c r="AP34" s="965"/>
      <c r="AQ34" s="965"/>
      <c r="AR34" s="965"/>
      <c r="AS34" s="965"/>
      <c r="AT34" s="965"/>
      <c r="AU34" s="965"/>
      <c r="AV34" s="965"/>
      <c r="AW34" s="965"/>
      <c r="AX34" s="965"/>
      <c r="AY34" s="965"/>
      <c r="AZ34" s="1036"/>
      <c r="BA34" s="1036"/>
      <c r="BB34" s="1036"/>
      <c r="BC34" s="1036"/>
      <c r="BD34" s="1036"/>
      <c r="BE34" s="1026" t="s">
        <v>382</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3602</v>
      </c>
      <c r="AG63" s="953"/>
      <c r="AH63" s="953"/>
      <c r="AI63" s="953"/>
      <c r="AJ63" s="1024"/>
      <c r="AK63" s="1025"/>
      <c r="AL63" s="957"/>
      <c r="AM63" s="957"/>
      <c r="AN63" s="957"/>
      <c r="AO63" s="957"/>
      <c r="AP63" s="953">
        <v>24666</v>
      </c>
      <c r="AQ63" s="953"/>
      <c r="AR63" s="953"/>
      <c r="AS63" s="953"/>
      <c r="AT63" s="953"/>
      <c r="AU63" s="953">
        <v>15568</v>
      </c>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390</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19284</v>
      </c>
      <c r="R68" s="976"/>
      <c r="S68" s="976"/>
      <c r="T68" s="976"/>
      <c r="U68" s="976"/>
      <c r="V68" s="976">
        <v>19130</v>
      </c>
      <c r="W68" s="976"/>
      <c r="X68" s="976"/>
      <c r="Y68" s="976"/>
      <c r="Z68" s="976"/>
      <c r="AA68" s="976">
        <v>154</v>
      </c>
      <c r="AB68" s="976"/>
      <c r="AC68" s="976"/>
      <c r="AD68" s="976"/>
      <c r="AE68" s="976"/>
      <c r="AF68" s="976">
        <v>154</v>
      </c>
      <c r="AG68" s="976"/>
      <c r="AH68" s="976"/>
      <c r="AI68" s="976"/>
      <c r="AJ68" s="976"/>
      <c r="AK68" s="976">
        <v>400</v>
      </c>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465</v>
      </c>
      <c r="R69" s="965"/>
      <c r="S69" s="965"/>
      <c r="T69" s="965"/>
      <c r="U69" s="965"/>
      <c r="V69" s="965">
        <v>368</v>
      </c>
      <c r="W69" s="965"/>
      <c r="X69" s="965"/>
      <c r="Y69" s="965"/>
      <c r="Z69" s="965"/>
      <c r="AA69" s="965">
        <v>98</v>
      </c>
      <c r="AB69" s="965"/>
      <c r="AC69" s="965"/>
      <c r="AD69" s="965"/>
      <c r="AE69" s="965"/>
      <c r="AF69" s="965">
        <v>98</v>
      </c>
      <c r="AG69" s="965"/>
      <c r="AH69" s="965"/>
      <c r="AI69" s="965"/>
      <c r="AJ69" s="965"/>
      <c r="AK69" s="965">
        <v>171</v>
      </c>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633531</v>
      </c>
      <c r="R70" s="965"/>
      <c r="S70" s="965"/>
      <c r="T70" s="965"/>
      <c r="U70" s="965"/>
      <c r="V70" s="965">
        <v>615978</v>
      </c>
      <c r="W70" s="965"/>
      <c r="X70" s="965"/>
      <c r="Y70" s="965"/>
      <c r="Z70" s="965"/>
      <c r="AA70" s="965">
        <v>17593</v>
      </c>
      <c r="AB70" s="965"/>
      <c r="AC70" s="965"/>
      <c r="AD70" s="965"/>
      <c r="AE70" s="965"/>
      <c r="AF70" s="965">
        <v>17593</v>
      </c>
      <c r="AG70" s="965"/>
      <c r="AH70" s="965"/>
      <c r="AI70" s="965"/>
      <c r="AJ70" s="965"/>
      <c r="AK70" s="965">
        <v>7898</v>
      </c>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132</v>
      </c>
      <c r="R71" s="965"/>
      <c r="S71" s="965"/>
      <c r="T71" s="965"/>
      <c r="U71" s="965"/>
      <c r="V71" s="965">
        <v>128</v>
      </c>
      <c r="W71" s="965"/>
      <c r="X71" s="965"/>
      <c r="Y71" s="965"/>
      <c r="Z71" s="965"/>
      <c r="AA71" s="965">
        <v>5</v>
      </c>
      <c r="AB71" s="965"/>
      <c r="AC71" s="965"/>
      <c r="AD71" s="965"/>
      <c r="AE71" s="965"/>
      <c r="AF71" s="965">
        <v>5</v>
      </c>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543</v>
      </c>
      <c r="C72" s="969"/>
      <c r="D72" s="969"/>
      <c r="E72" s="969"/>
      <c r="F72" s="969"/>
      <c r="G72" s="969"/>
      <c r="H72" s="969"/>
      <c r="I72" s="969"/>
      <c r="J72" s="969"/>
      <c r="K72" s="969"/>
      <c r="L72" s="969"/>
      <c r="M72" s="969"/>
      <c r="N72" s="969"/>
      <c r="O72" s="969"/>
      <c r="P72" s="970"/>
      <c r="Q72" s="971">
        <v>8220</v>
      </c>
      <c r="R72" s="965"/>
      <c r="S72" s="965"/>
      <c r="T72" s="965"/>
      <c r="U72" s="965"/>
      <c r="V72" s="965">
        <v>7504</v>
      </c>
      <c r="W72" s="965"/>
      <c r="X72" s="965"/>
      <c r="Y72" s="965"/>
      <c r="Z72" s="965"/>
      <c r="AA72" s="965">
        <v>715</v>
      </c>
      <c r="AB72" s="965"/>
      <c r="AC72" s="965"/>
      <c r="AD72" s="965"/>
      <c r="AE72" s="965"/>
      <c r="AF72" s="965">
        <v>691</v>
      </c>
      <c r="AG72" s="965"/>
      <c r="AH72" s="965"/>
      <c r="AI72" s="965"/>
      <c r="AJ72" s="965"/>
      <c r="AK72" s="965">
        <v>1194</v>
      </c>
      <c r="AL72" s="965"/>
      <c r="AM72" s="965"/>
      <c r="AN72" s="965"/>
      <c r="AO72" s="965"/>
      <c r="AP72" s="965">
        <v>10494</v>
      </c>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18992</v>
      </c>
      <c r="AG88" s="953"/>
      <c r="AH88" s="953"/>
      <c r="AI88" s="953"/>
      <c r="AJ88" s="953"/>
      <c r="AK88" s="957"/>
      <c r="AL88" s="957"/>
      <c r="AM88" s="957"/>
      <c r="AN88" s="957"/>
      <c r="AO88" s="957"/>
      <c r="AP88" s="953">
        <v>10494</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550</v>
      </c>
      <c r="CS102" s="945"/>
      <c r="CT102" s="945"/>
      <c r="CU102" s="945"/>
      <c r="CV102" s="946"/>
      <c r="CW102" s="944">
        <v>53</v>
      </c>
      <c r="CX102" s="945"/>
      <c r="CY102" s="945"/>
      <c r="CZ102" s="945"/>
      <c r="DA102" s="946"/>
      <c r="DB102" s="944"/>
      <c r="DC102" s="945"/>
      <c r="DD102" s="945"/>
      <c r="DE102" s="945"/>
      <c r="DF102" s="946"/>
      <c r="DG102" s="944">
        <v>1900</v>
      </c>
      <c r="DH102" s="945"/>
      <c r="DI102" s="945"/>
      <c r="DJ102" s="945"/>
      <c r="DK102" s="946"/>
      <c r="DL102" s="944"/>
      <c r="DM102" s="945"/>
      <c r="DN102" s="945"/>
      <c r="DO102" s="945"/>
      <c r="DP102" s="946"/>
      <c r="DQ102" s="944">
        <v>1739</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287</v>
      </c>
      <c r="AG109" s="886"/>
      <c r="AH109" s="886"/>
      <c r="AI109" s="886"/>
      <c r="AJ109" s="887"/>
      <c r="AK109" s="888" t="s">
        <v>286</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287</v>
      </c>
      <c r="BW109" s="886"/>
      <c r="BX109" s="886"/>
      <c r="BY109" s="886"/>
      <c r="BZ109" s="887"/>
      <c r="CA109" s="888" t="s">
        <v>286</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287</v>
      </c>
      <c r="DM109" s="886"/>
      <c r="DN109" s="886"/>
      <c r="DO109" s="886"/>
      <c r="DP109" s="887"/>
      <c r="DQ109" s="888" t="s">
        <v>286</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4374253</v>
      </c>
      <c r="AB110" s="871"/>
      <c r="AC110" s="871"/>
      <c r="AD110" s="871"/>
      <c r="AE110" s="872"/>
      <c r="AF110" s="873">
        <v>3992434</v>
      </c>
      <c r="AG110" s="871"/>
      <c r="AH110" s="871"/>
      <c r="AI110" s="871"/>
      <c r="AJ110" s="872"/>
      <c r="AK110" s="873">
        <v>3708117</v>
      </c>
      <c r="AL110" s="871"/>
      <c r="AM110" s="871"/>
      <c r="AN110" s="871"/>
      <c r="AO110" s="872"/>
      <c r="AP110" s="874">
        <v>23.6</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30504496</v>
      </c>
      <c r="BR110" s="798"/>
      <c r="BS110" s="798"/>
      <c r="BT110" s="798"/>
      <c r="BU110" s="798"/>
      <c r="BV110" s="798">
        <v>31017880</v>
      </c>
      <c r="BW110" s="798"/>
      <c r="BX110" s="798"/>
      <c r="BY110" s="798"/>
      <c r="BZ110" s="798"/>
      <c r="CA110" s="798">
        <v>37076356</v>
      </c>
      <c r="CB110" s="798"/>
      <c r="CC110" s="798"/>
      <c r="CD110" s="798"/>
      <c r="CE110" s="798"/>
      <c r="CF110" s="859">
        <v>236.3</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783983</v>
      </c>
      <c r="BR111" s="769"/>
      <c r="BS111" s="769"/>
      <c r="BT111" s="769"/>
      <c r="BU111" s="769"/>
      <c r="BV111" s="769">
        <v>518137</v>
      </c>
      <c r="BW111" s="769"/>
      <c r="BX111" s="769"/>
      <c r="BY111" s="769"/>
      <c r="BZ111" s="769"/>
      <c r="CA111" s="769">
        <v>347091</v>
      </c>
      <c r="CB111" s="769"/>
      <c r="CC111" s="769"/>
      <c r="CD111" s="769"/>
      <c r="CE111" s="769"/>
      <c r="CF111" s="846">
        <v>2.2000000000000002</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17153780</v>
      </c>
      <c r="BR112" s="769"/>
      <c r="BS112" s="769"/>
      <c r="BT112" s="769"/>
      <c r="BU112" s="769"/>
      <c r="BV112" s="769">
        <v>17821967</v>
      </c>
      <c r="BW112" s="769"/>
      <c r="BX112" s="769"/>
      <c r="BY112" s="769"/>
      <c r="BZ112" s="769"/>
      <c r="CA112" s="769">
        <v>15567859</v>
      </c>
      <c r="CB112" s="769"/>
      <c r="CC112" s="769"/>
      <c r="CD112" s="769"/>
      <c r="CE112" s="769"/>
      <c r="CF112" s="846">
        <v>99.2</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611682</v>
      </c>
      <c r="DH112" s="769"/>
      <c r="DI112" s="769"/>
      <c r="DJ112" s="769"/>
      <c r="DK112" s="769"/>
      <c r="DL112" s="769">
        <v>382918</v>
      </c>
      <c r="DM112" s="769"/>
      <c r="DN112" s="769"/>
      <c r="DO112" s="769"/>
      <c r="DP112" s="769"/>
      <c r="DQ112" s="769">
        <v>212737</v>
      </c>
      <c r="DR112" s="769"/>
      <c r="DS112" s="769"/>
      <c r="DT112" s="769"/>
      <c r="DU112" s="769"/>
      <c r="DV112" s="821">
        <v>1.4</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1010121</v>
      </c>
      <c r="AB113" s="907"/>
      <c r="AC113" s="907"/>
      <c r="AD113" s="907"/>
      <c r="AE113" s="908"/>
      <c r="AF113" s="909">
        <v>967501</v>
      </c>
      <c r="AG113" s="907"/>
      <c r="AH113" s="907"/>
      <c r="AI113" s="907"/>
      <c r="AJ113" s="908"/>
      <c r="AK113" s="909">
        <v>888701</v>
      </c>
      <c r="AL113" s="907"/>
      <c r="AM113" s="907"/>
      <c r="AN113" s="907"/>
      <c r="AO113" s="908"/>
      <c r="AP113" s="910">
        <v>5.7</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561200</v>
      </c>
      <c r="BR113" s="769"/>
      <c r="BS113" s="769"/>
      <c r="BT113" s="769"/>
      <c r="BU113" s="769"/>
      <c r="BV113" s="769">
        <v>2216100</v>
      </c>
      <c r="BW113" s="769"/>
      <c r="BX113" s="769"/>
      <c r="BY113" s="769"/>
      <c r="BZ113" s="769"/>
      <c r="CA113" s="769">
        <v>2857161</v>
      </c>
      <c r="CB113" s="769"/>
      <c r="CC113" s="769"/>
      <c r="CD113" s="769"/>
      <c r="CE113" s="769"/>
      <c r="CF113" s="846">
        <v>18.2</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971</v>
      </c>
      <c r="AB114" s="782"/>
      <c r="AC114" s="782"/>
      <c r="AD114" s="782"/>
      <c r="AE114" s="783"/>
      <c r="AF114" s="784">
        <v>14309</v>
      </c>
      <c r="AG114" s="782"/>
      <c r="AH114" s="782"/>
      <c r="AI114" s="782"/>
      <c r="AJ114" s="783"/>
      <c r="AK114" s="784">
        <v>33147</v>
      </c>
      <c r="AL114" s="782"/>
      <c r="AM114" s="782"/>
      <c r="AN114" s="782"/>
      <c r="AO114" s="783"/>
      <c r="AP114" s="752">
        <v>0.2</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4480128</v>
      </c>
      <c r="BR114" s="769"/>
      <c r="BS114" s="769"/>
      <c r="BT114" s="769"/>
      <c r="BU114" s="769"/>
      <c r="BV114" s="769">
        <v>4243938</v>
      </c>
      <c r="BW114" s="769"/>
      <c r="BX114" s="769"/>
      <c r="BY114" s="769"/>
      <c r="BZ114" s="769"/>
      <c r="CA114" s="769">
        <v>6003348</v>
      </c>
      <c r="CB114" s="769"/>
      <c r="CC114" s="769"/>
      <c r="CD114" s="769"/>
      <c r="CE114" s="769"/>
      <c r="CF114" s="846">
        <v>38.299999999999997</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178123</v>
      </c>
      <c r="AB115" s="907"/>
      <c r="AC115" s="907"/>
      <c r="AD115" s="907"/>
      <c r="AE115" s="908"/>
      <c r="AF115" s="909">
        <v>142008</v>
      </c>
      <c r="AG115" s="907"/>
      <c r="AH115" s="907"/>
      <c r="AI115" s="907"/>
      <c r="AJ115" s="908"/>
      <c r="AK115" s="909">
        <v>70683</v>
      </c>
      <c r="AL115" s="907"/>
      <c r="AM115" s="907"/>
      <c r="AN115" s="907"/>
      <c r="AO115" s="908"/>
      <c r="AP115" s="910">
        <v>0.5</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1872045</v>
      </c>
      <c r="BR115" s="769"/>
      <c r="BS115" s="769"/>
      <c r="BT115" s="769"/>
      <c r="BU115" s="769"/>
      <c r="BV115" s="769">
        <v>1813304</v>
      </c>
      <c r="BW115" s="769"/>
      <c r="BX115" s="769"/>
      <c r="BY115" s="769"/>
      <c r="BZ115" s="769"/>
      <c r="CA115" s="769">
        <v>1738529</v>
      </c>
      <c r="CB115" s="769"/>
      <c r="CC115" s="769"/>
      <c r="CD115" s="769"/>
      <c r="CE115" s="769"/>
      <c r="CF115" s="846">
        <v>11.1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169035</v>
      </c>
      <c r="DH115" s="782"/>
      <c r="DI115" s="782"/>
      <c r="DJ115" s="782"/>
      <c r="DK115" s="783"/>
      <c r="DL115" s="784">
        <v>133039</v>
      </c>
      <c r="DM115" s="782"/>
      <c r="DN115" s="782"/>
      <c r="DO115" s="782"/>
      <c r="DP115" s="783"/>
      <c r="DQ115" s="784">
        <v>134354</v>
      </c>
      <c r="DR115" s="782"/>
      <c r="DS115" s="782"/>
      <c r="DT115" s="782"/>
      <c r="DU115" s="783"/>
      <c r="DV115" s="752">
        <v>0.9</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813</v>
      </c>
      <c r="AB116" s="782"/>
      <c r="AC116" s="782"/>
      <c r="AD116" s="782"/>
      <c r="AE116" s="783"/>
      <c r="AF116" s="784">
        <v>351</v>
      </c>
      <c r="AG116" s="782"/>
      <c r="AH116" s="782"/>
      <c r="AI116" s="782"/>
      <c r="AJ116" s="783"/>
      <c r="AK116" s="784">
        <v>71</v>
      </c>
      <c r="AL116" s="782"/>
      <c r="AM116" s="782"/>
      <c r="AN116" s="782"/>
      <c r="AO116" s="783"/>
      <c r="AP116" s="752">
        <v>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3266</v>
      </c>
      <c r="DH116" s="782"/>
      <c r="DI116" s="782"/>
      <c r="DJ116" s="782"/>
      <c r="DK116" s="783"/>
      <c r="DL116" s="784">
        <v>2180</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5564281</v>
      </c>
      <c r="AB117" s="893"/>
      <c r="AC117" s="893"/>
      <c r="AD117" s="893"/>
      <c r="AE117" s="894"/>
      <c r="AF117" s="896">
        <v>5116603</v>
      </c>
      <c r="AG117" s="893"/>
      <c r="AH117" s="893"/>
      <c r="AI117" s="893"/>
      <c r="AJ117" s="894"/>
      <c r="AK117" s="896">
        <v>4700719</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287</v>
      </c>
      <c r="AG118" s="886"/>
      <c r="AH118" s="886"/>
      <c r="AI118" s="886"/>
      <c r="AJ118" s="887"/>
      <c r="AK118" s="888" t="s">
        <v>286</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55355632</v>
      </c>
      <c r="BR118" s="856"/>
      <c r="BS118" s="856"/>
      <c r="BT118" s="856"/>
      <c r="BU118" s="856"/>
      <c r="BV118" s="856">
        <v>57631326</v>
      </c>
      <c r="BW118" s="856"/>
      <c r="BX118" s="856"/>
      <c r="BY118" s="856"/>
      <c r="BZ118" s="856"/>
      <c r="CA118" s="856">
        <v>63590344</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4571008</v>
      </c>
      <c r="BR119" s="798"/>
      <c r="BS119" s="798"/>
      <c r="BT119" s="798"/>
      <c r="BU119" s="798"/>
      <c r="BV119" s="798">
        <v>6024333</v>
      </c>
      <c r="BW119" s="798"/>
      <c r="BX119" s="798"/>
      <c r="BY119" s="798"/>
      <c r="BZ119" s="798"/>
      <c r="CA119" s="798">
        <v>6095663</v>
      </c>
      <c r="CB119" s="798"/>
      <c r="CC119" s="798"/>
      <c r="CD119" s="798"/>
      <c r="CE119" s="798"/>
      <c r="CF119" s="859">
        <v>38.9</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7470222</v>
      </c>
      <c r="BR120" s="769"/>
      <c r="BS120" s="769"/>
      <c r="BT120" s="769"/>
      <c r="BU120" s="769"/>
      <c r="BV120" s="769">
        <v>7590255</v>
      </c>
      <c r="BW120" s="769"/>
      <c r="BX120" s="769"/>
      <c r="BY120" s="769"/>
      <c r="BZ120" s="769"/>
      <c r="CA120" s="769">
        <v>6392016</v>
      </c>
      <c r="CB120" s="769"/>
      <c r="CC120" s="769"/>
      <c r="CD120" s="769"/>
      <c r="CE120" s="769"/>
      <c r="CF120" s="846">
        <v>40.700000000000003</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15965574</v>
      </c>
      <c r="DH120" s="798"/>
      <c r="DI120" s="798"/>
      <c r="DJ120" s="798"/>
      <c r="DK120" s="798"/>
      <c r="DL120" s="798">
        <v>17173689</v>
      </c>
      <c r="DM120" s="798"/>
      <c r="DN120" s="798"/>
      <c r="DO120" s="798"/>
      <c r="DP120" s="798"/>
      <c r="DQ120" s="798">
        <v>14395920</v>
      </c>
      <c r="DR120" s="798"/>
      <c r="DS120" s="798"/>
      <c r="DT120" s="798"/>
      <c r="DU120" s="798"/>
      <c r="DV120" s="799">
        <v>91.8</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178123</v>
      </c>
      <c r="AB121" s="782"/>
      <c r="AC121" s="782"/>
      <c r="AD121" s="782"/>
      <c r="AE121" s="783"/>
      <c r="AF121" s="784">
        <v>142008</v>
      </c>
      <c r="AG121" s="782"/>
      <c r="AH121" s="782"/>
      <c r="AI121" s="782"/>
      <c r="AJ121" s="783"/>
      <c r="AK121" s="784">
        <v>70683</v>
      </c>
      <c r="AL121" s="782"/>
      <c r="AM121" s="782"/>
      <c r="AN121" s="782"/>
      <c r="AO121" s="783"/>
      <c r="AP121" s="752">
        <v>0.5</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36637532</v>
      </c>
      <c r="BR121" s="856"/>
      <c r="BS121" s="856"/>
      <c r="BT121" s="856"/>
      <c r="BU121" s="856"/>
      <c r="BV121" s="856">
        <v>38812739</v>
      </c>
      <c r="BW121" s="856"/>
      <c r="BX121" s="856"/>
      <c r="BY121" s="856"/>
      <c r="BZ121" s="856"/>
      <c r="CA121" s="856">
        <v>40358425</v>
      </c>
      <c r="CB121" s="856"/>
      <c r="CC121" s="856"/>
      <c r="CD121" s="856"/>
      <c r="CE121" s="856"/>
      <c r="CF121" s="857">
        <v>257.3</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672948</v>
      </c>
      <c r="DH121" s="769"/>
      <c r="DI121" s="769"/>
      <c r="DJ121" s="769"/>
      <c r="DK121" s="769"/>
      <c r="DL121" s="769">
        <v>618678</v>
      </c>
      <c r="DM121" s="769"/>
      <c r="DN121" s="769"/>
      <c r="DO121" s="769"/>
      <c r="DP121" s="769"/>
      <c r="DQ121" s="769">
        <v>612915</v>
      </c>
      <c r="DR121" s="769"/>
      <c r="DS121" s="769"/>
      <c r="DT121" s="769"/>
      <c r="DU121" s="769"/>
      <c r="DV121" s="821">
        <v>3.9</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48678762</v>
      </c>
      <c r="BR122" s="838"/>
      <c r="BS122" s="838"/>
      <c r="BT122" s="838"/>
      <c r="BU122" s="838"/>
      <c r="BV122" s="838">
        <v>52427327</v>
      </c>
      <c r="BW122" s="838"/>
      <c r="BX122" s="838"/>
      <c r="BY122" s="838"/>
      <c r="BZ122" s="838"/>
      <c r="CA122" s="838">
        <v>52846104</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515258</v>
      </c>
      <c r="DH122" s="769"/>
      <c r="DI122" s="769"/>
      <c r="DJ122" s="769"/>
      <c r="DK122" s="769"/>
      <c r="DL122" s="769">
        <v>29600</v>
      </c>
      <c r="DM122" s="769"/>
      <c r="DN122" s="769"/>
      <c r="DO122" s="769"/>
      <c r="DP122" s="769"/>
      <c r="DQ122" s="769">
        <v>559024</v>
      </c>
      <c r="DR122" s="769"/>
      <c r="DS122" s="769"/>
      <c r="DT122" s="769"/>
      <c r="DU122" s="769"/>
      <c r="DV122" s="821">
        <v>3.6</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42.6</v>
      </c>
      <c r="BR123" s="830"/>
      <c r="BS123" s="830"/>
      <c r="BT123" s="830"/>
      <c r="BU123" s="830"/>
      <c r="BV123" s="830">
        <v>33.700000000000003</v>
      </c>
      <c r="BW123" s="830"/>
      <c r="BX123" s="830"/>
      <c r="BY123" s="830"/>
      <c r="BZ123" s="830"/>
      <c r="CA123" s="830">
        <v>68.400000000000006</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t="s">
        <v>221</v>
      </c>
      <c r="DH123" s="782"/>
      <c r="DI123" s="782"/>
      <c r="DJ123" s="782"/>
      <c r="DK123" s="783"/>
      <c r="DL123" s="784" t="s">
        <v>221</v>
      </c>
      <c r="DM123" s="782"/>
      <c r="DN123" s="782"/>
      <c r="DO123" s="782"/>
      <c r="DP123" s="783"/>
      <c r="DQ123" s="784" t="s">
        <v>221</v>
      </c>
      <c r="DR123" s="782"/>
      <c r="DS123" s="782"/>
      <c r="DT123" s="782"/>
      <c r="DU123" s="783"/>
      <c r="DV123" s="752" t="s">
        <v>221</v>
      </c>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221</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v>1872045</v>
      </c>
      <c r="DH126" s="769"/>
      <c r="DI126" s="769"/>
      <c r="DJ126" s="769"/>
      <c r="DK126" s="769"/>
      <c r="DL126" s="769">
        <v>1813304</v>
      </c>
      <c r="DM126" s="769"/>
      <c r="DN126" s="769"/>
      <c r="DO126" s="769"/>
      <c r="DP126" s="769"/>
      <c r="DQ126" s="769">
        <v>1738529</v>
      </c>
      <c r="DR126" s="769"/>
      <c r="DS126" s="769"/>
      <c r="DT126" s="769"/>
      <c r="DU126" s="769"/>
      <c r="DV126" s="821">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449</v>
      </c>
      <c r="AY127" s="756"/>
      <c r="AZ127" s="756"/>
      <c r="BA127" s="756"/>
      <c r="BB127" s="756"/>
      <c r="BC127" s="756"/>
      <c r="BD127" s="756"/>
      <c r="BE127" s="757"/>
      <c r="BF127" s="758" t="s">
        <v>221</v>
      </c>
      <c r="BG127" s="759"/>
      <c r="BH127" s="759"/>
      <c r="BI127" s="759"/>
      <c r="BJ127" s="759"/>
      <c r="BK127" s="759"/>
      <c r="BL127" s="760"/>
      <c r="BM127" s="758">
        <v>12.55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656231</v>
      </c>
      <c r="AB128" s="722"/>
      <c r="AC128" s="722"/>
      <c r="AD128" s="722"/>
      <c r="AE128" s="723"/>
      <c r="AF128" s="724">
        <v>628721</v>
      </c>
      <c r="AG128" s="722"/>
      <c r="AH128" s="722"/>
      <c r="AI128" s="722"/>
      <c r="AJ128" s="723"/>
      <c r="AK128" s="724">
        <v>557767</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221</v>
      </c>
      <c r="BG128" s="789"/>
      <c r="BH128" s="789"/>
      <c r="BI128" s="789"/>
      <c r="BJ128" s="789"/>
      <c r="BK128" s="789"/>
      <c r="BL128" s="790"/>
      <c r="BM128" s="788">
        <v>17.55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18796058</v>
      </c>
      <c r="AB129" s="782"/>
      <c r="AC129" s="782"/>
      <c r="AD129" s="782"/>
      <c r="AE129" s="783"/>
      <c r="AF129" s="784">
        <v>18573065</v>
      </c>
      <c r="AG129" s="782"/>
      <c r="AH129" s="782"/>
      <c r="AI129" s="782"/>
      <c r="AJ129" s="783"/>
      <c r="AK129" s="784">
        <v>18830486</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8.6999999999999993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3154389</v>
      </c>
      <c r="AB130" s="782"/>
      <c r="AC130" s="782"/>
      <c r="AD130" s="782"/>
      <c r="AE130" s="783"/>
      <c r="AF130" s="784">
        <v>3136295</v>
      </c>
      <c r="AG130" s="782"/>
      <c r="AH130" s="782"/>
      <c r="AI130" s="782"/>
      <c r="AJ130" s="783"/>
      <c r="AK130" s="784">
        <v>3142965</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68.400000000000006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15641669</v>
      </c>
      <c r="AB131" s="715"/>
      <c r="AC131" s="715"/>
      <c r="AD131" s="715"/>
      <c r="AE131" s="716"/>
      <c r="AF131" s="717">
        <v>15436770</v>
      </c>
      <c r="AG131" s="715"/>
      <c r="AH131" s="715"/>
      <c r="AI131" s="715"/>
      <c r="AJ131" s="716"/>
      <c r="AK131" s="717">
        <v>15687521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11.21146982</v>
      </c>
      <c r="AB132" s="738"/>
      <c r="AC132" s="738"/>
      <c r="AD132" s="738"/>
      <c r="AE132" s="739"/>
      <c r="AF132" s="740">
        <v>8.7556334650000007</v>
      </c>
      <c r="AG132" s="738"/>
      <c r="AH132" s="738"/>
      <c r="AI132" s="738"/>
      <c r="AJ132" s="739"/>
      <c r="AK132" s="740">
        <v>6.3744105900000001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12.3</v>
      </c>
      <c r="AB133" s="747"/>
      <c r="AC133" s="747"/>
      <c r="AD133" s="747"/>
      <c r="AE133" s="748"/>
      <c r="AF133" s="746">
        <v>10.8</v>
      </c>
      <c r="AG133" s="747"/>
      <c r="AH133" s="747"/>
      <c r="AI133" s="747"/>
      <c r="AJ133" s="748"/>
      <c r="AK133" s="746">
        <v>8.6999999999999993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M55" sqref="M5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L10" sqref="L10:Q10"/>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L10" sqref="L10:Q1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4818021</v>
      </c>
      <c r="L9" s="264">
        <v>59935</v>
      </c>
      <c r="M9" s="265">
        <v>64737</v>
      </c>
      <c r="N9" s="266">
        <v>-7.4</v>
      </c>
    </row>
    <row r="10" spans="1:16">
      <c r="A10" s="248"/>
      <c r="B10" s="244"/>
      <c r="C10" s="244"/>
      <c r="D10" s="244"/>
      <c r="E10" s="244"/>
      <c r="F10" s="244"/>
      <c r="G10" s="1131" t="s">
        <v>471</v>
      </c>
      <c r="H10" s="1132"/>
      <c r="I10" s="1132"/>
      <c r="J10" s="1133"/>
      <c r="K10" s="267">
        <v>611192</v>
      </c>
      <c r="L10" s="268">
        <v>7603</v>
      </c>
      <c r="M10" s="269">
        <v>4418</v>
      </c>
      <c r="N10" s="270">
        <v>72.099999999999994</v>
      </c>
    </row>
    <row r="11" spans="1:16" ht="13.5" customHeight="1">
      <c r="A11" s="248"/>
      <c r="B11" s="244"/>
      <c r="C11" s="244"/>
      <c r="D11" s="244"/>
      <c r="E11" s="244"/>
      <c r="F11" s="244"/>
      <c r="G11" s="1131" t="s">
        <v>472</v>
      </c>
      <c r="H11" s="1132"/>
      <c r="I11" s="1132"/>
      <c r="J11" s="1133"/>
      <c r="K11" s="267">
        <v>530558</v>
      </c>
      <c r="L11" s="268">
        <v>6600</v>
      </c>
      <c r="M11" s="269">
        <v>5597</v>
      </c>
      <c r="N11" s="270">
        <v>17.899999999999999</v>
      </c>
    </row>
    <row r="12" spans="1:16" ht="13.5" customHeight="1">
      <c r="A12" s="248"/>
      <c r="B12" s="244"/>
      <c r="C12" s="244"/>
      <c r="D12" s="244"/>
      <c r="E12" s="244"/>
      <c r="F12" s="244"/>
      <c r="G12" s="1131" t="s">
        <v>473</v>
      </c>
      <c r="H12" s="1132"/>
      <c r="I12" s="1132"/>
      <c r="J12" s="1133"/>
      <c r="K12" s="267">
        <v>91029</v>
      </c>
      <c r="L12" s="268">
        <v>1132</v>
      </c>
      <c r="M12" s="269">
        <v>967</v>
      </c>
      <c r="N12" s="270">
        <v>17.100000000000001</v>
      </c>
    </row>
    <row r="13" spans="1:16" ht="13.5" customHeight="1">
      <c r="A13" s="248"/>
      <c r="B13" s="244"/>
      <c r="C13" s="244"/>
      <c r="D13" s="244"/>
      <c r="E13" s="244"/>
      <c r="F13" s="244"/>
      <c r="G13" s="1131" t="s">
        <v>474</v>
      </c>
      <c r="H13" s="1132"/>
      <c r="I13" s="1132"/>
      <c r="J13" s="1133"/>
      <c r="K13" s="267" t="s">
        <v>475</v>
      </c>
      <c r="L13" s="268" t="s">
        <v>475</v>
      </c>
      <c r="M13" s="269">
        <v>2</v>
      </c>
      <c r="N13" s="270" t="s">
        <v>475</v>
      </c>
    </row>
    <row r="14" spans="1:16" ht="13.5" customHeight="1">
      <c r="A14" s="248"/>
      <c r="B14" s="244"/>
      <c r="C14" s="244"/>
      <c r="D14" s="244"/>
      <c r="E14" s="244"/>
      <c r="F14" s="244"/>
      <c r="G14" s="1131" t="s">
        <v>476</v>
      </c>
      <c r="H14" s="1132"/>
      <c r="I14" s="1132"/>
      <c r="J14" s="1133"/>
      <c r="K14" s="267">
        <v>187459</v>
      </c>
      <c r="L14" s="268">
        <v>2332</v>
      </c>
      <c r="M14" s="269">
        <v>2800</v>
      </c>
      <c r="N14" s="270">
        <v>-16.7</v>
      </c>
    </row>
    <row r="15" spans="1:16" ht="13.5" customHeight="1">
      <c r="A15" s="248"/>
      <c r="B15" s="244"/>
      <c r="C15" s="244"/>
      <c r="D15" s="244"/>
      <c r="E15" s="244"/>
      <c r="F15" s="244"/>
      <c r="G15" s="1131" t="s">
        <v>477</v>
      </c>
      <c r="H15" s="1132"/>
      <c r="I15" s="1132"/>
      <c r="J15" s="1133"/>
      <c r="K15" s="267">
        <v>247429</v>
      </c>
      <c r="L15" s="268">
        <v>3078</v>
      </c>
      <c r="M15" s="269">
        <v>1482</v>
      </c>
      <c r="N15" s="270">
        <v>107.7</v>
      </c>
    </row>
    <row r="16" spans="1:16">
      <c r="A16" s="248"/>
      <c r="B16" s="244"/>
      <c r="C16" s="244"/>
      <c r="D16" s="244"/>
      <c r="E16" s="244"/>
      <c r="F16" s="244"/>
      <c r="G16" s="1134" t="s">
        <v>478</v>
      </c>
      <c r="H16" s="1135"/>
      <c r="I16" s="1135"/>
      <c r="J16" s="1136"/>
      <c r="K16" s="268">
        <v>-660968</v>
      </c>
      <c r="L16" s="268">
        <v>-8222</v>
      </c>
      <c r="M16" s="269">
        <v>-7690</v>
      </c>
      <c r="N16" s="270">
        <v>6.9</v>
      </c>
    </row>
    <row r="17" spans="1:16">
      <c r="A17" s="248"/>
      <c r="B17" s="244"/>
      <c r="C17" s="244"/>
      <c r="D17" s="244"/>
      <c r="E17" s="244"/>
      <c r="F17" s="244"/>
      <c r="G17" s="1134" t="s">
        <v>170</v>
      </c>
      <c r="H17" s="1135"/>
      <c r="I17" s="1135"/>
      <c r="J17" s="1136"/>
      <c r="K17" s="268">
        <v>5824720</v>
      </c>
      <c r="L17" s="268">
        <v>72458</v>
      </c>
      <c r="M17" s="269">
        <v>72313</v>
      </c>
      <c r="N17" s="270">
        <v>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5.83</v>
      </c>
      <c r="L21" s="281">
        <v>7.17</v>
      </c>
      <c r="M21" s="282">
        <v>-1.34</v>
      </c>
      <c r="N21" s="249"/>
      <c r="O21" s="283"/>
      <c r="P21" s="279"/>
    </row>
    <row r="22" spans="1:16" s="284" customFormat="1">
      <c r="A22" s="279"/>
      <c r="B22" s="249"/>
      <c r="C22" s="249"/>
      <c r="D22" s="249"/>
      <c r="E22" s="249"/>
      <c r="F22" s="249"/>
      <c r="G22" s="1128" t="s">
        <v>484</v>
      </c>
      <c r="H22" s="1129"/>
      <c r="I22" s="1129"/>
      <c r="J22" s="1130"/>
      <c r="K22" s="285">
        <v>99.4</v>
      </c>
      <c r="L22" s="286">
        <v>98.1</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3708117</v>
      </c>
      <c r="L32" s="294">
        <v>46128</v>
      </c>
      <c r="M32" s="295">
        <v>43357</v>
      </c>
      <c r="N32" s="296">
        <v>6.4</v>
      </c>
    </row>
    <row r="33" spans="1:16" ht="13.5" customHeight="1">
      <c r="A33" s="248"/>
      <c r="B33" s="244"/>
      <c r="C33" s="244"/>
      <c r="D33" s="244"/>
      <c r="E33" s="244"/>
      <c r="F33" s="244"/>
      <c r="G33" s="1119" t="s">
        <v>489</v>
      </c>
      <c r="H33" s="1120"/>
      <c r="I33" s="1120"/>
      <c r="J33" s="1121"/>
      <c r="K33" s="294" t="s">
        <v>475</v>
      </c>
      <c r="L33" s="294" t="s">
        <v>475</v>
      </c>
      <c r="M33" s="295">
        <v>5</v>
      </c>
      <c r="N33" s="296" t="s">
        <v>475</v>
      </c>
    </row>
    <row r="34" spans="1:16" ht="27" customHeight="1">
      <c r="A34" s="248"/>
      <c r="B34" s="244"/>
      <c r="C34" s="244"/>
      <c r="D34" s="244"/>
      <c r="E34" s="244"/>
      <c r="F34" s="244"/>
      <c r="G34" s="1119" t="s">
        <v>490</v>
      </c>
      <c r="H34" s="1120"/>
      <c r="I34" s="1120"/>
      <c r="J34" s="1121"/>
      <c r="K34" s="294" t="s">
        <v>475</v>
      </c>
      <c r="L34" s="294" t="s">
        <v>475</v>
      </c>
      <c r="M34" s="295">
        <v>40</v>
      </c>
      <c r="N34" s="296" t="s">
        <v>475</v>
      </c>
    </row>
    <row r="35" spans="1:16" ht="27" customHeight="1">
      <c r="A35" s="248"/>
      <c r="B35" s="244"/>
      <c r="C35" s="244"/>
      <c r="D35" s="244"/>
      <c r="E35" s="244"/>
      <c r="F35" s="244"/>
      <c r="G35" s="1119" t="s">
        <v>491</v>
      </c>
      <c r="H35" s="1120"/>
      <c r="I35" s="1120"/>
      <c r="J35" s="1121"/>
      <c r="K35" s="294">
        <v>888701</v>
      </c>
      <c r="L35" s="294">
        <v>11055</v>
      </c>
      <c r="M35" s="295">
        <v>11850</v>
      </c>
      <c r="N35" s="296">
        <v>-6.7</v>
      </c>
    </row>
    <row r="36" spans="1:16" ht="27" customHeight="1">
      <c r="A36" s="248"/>
      <c r="B36" s="244"/>
      <c r="C36" s="244"/>
      <c r="D36" s="244"/>
      <c r="E36" s="244"/>
      <c r="F36" s="244"/>
      <c r="G36" s="1119" t="s">
        <v>492</v>
      </c>
      <c r="H36" s="1120"/>
      <c r="I36" s="1120"/>
      <c r="J36" s="1121"/>
      <c r="K36" s="294">
        <v>33147</v>
      </c>
      <c r="L36" s="294">
        <v>412</v>
      </c>
      <c r="M36" s="295">
        <v>2171</v>
      </c>
      <c r="N36" s="296">
        <v>-81</v>
      </c>
    </row>
    <row r="37" spans="1:16" ht="13.5" customHeight="1">
      <c r="A37" s="248"/>
      <c r="B37" s="244"/>
      <c r="C37" s="244"/>
      <c r="D37" s="244"/>
      <c r="E37" s="244"/>
      <c r="F37" s="244"/>
      <c r="G37" s="1119" t="s">
        <v>493</v>
      </c>
      <c r="H37" s="1120"/>
      <c r="I37" s="1120"/>
      <c r="J37" s="1121"/>
      <c r="K37" s="294">
        <v>70683</v>
      </c>
      <c r="L37" s="294">
        <v>879</v>
      </c>
      <c r="M37" s="295">
        <v>1425</v>
      </c>
      <c r="N37" s="296">
        <v>-38.299999999999997</v>
      </c>
    </row>
    <row r="38" spans="1:16" ht="27" customHeight="1">
      <c r="A38" s="248"/>
      <c r="B38" s="244"/>
      <c r="C38" s="244"/>
      <c r="D38" s="244"/>
      <c r="E38" s="244"/>
      <c r="F38" s="244"/>
      <c r="G38" s="1122" t="s">
        <v>494</v>
      </c>
      <c r="H38" s="1123"/>
      <c r="I38" s="1123"/>
      <c r="J38" s="1124"/>
      <c r="K38" s="297">
        <v>71</v>
      </c>
      <c r="L38" s="297">
        <v>1</v>
      </c>
      <c r="M38" s="298">
        <v>6</v>
      </c>
      <c r="N38" s="299">
        <v>-83.3</v>
      </c>
      <c r="O38" s="293"/>
    </row>
    <row r="39" spans="1:16">
      <c r="A39" s="248"/>
      <c r="B39" s="244"/>
      <c r="C39" s="244"/>
      <c r="D39" s="244"/>
      <c r="E39" s="244"/>
      <c r="F39" s="244"/>
      <c r="G39" s="1122" t="s">
        <v>495</v>
      </c>
      <c r="H39" s="1123"/>
      <c r="I39" s="1123"/>
      <c r="J39" s="1124"/>
      <c r="K39" s="300">
        <v>-557767</v>
      </c>
      <c r="L39" s="300">
        <v>-6939</v>
      </c>
      <c r="M39" s="301">
        <v>-5332</v>
      </c>
      <c r="N39" s="302">
        <v>30.1</v>
      </c>
      <c r="O39" s="293"/>
    </row>
    <row r="40" spans="1:16" ht="27" customHeight="1">
      <c r="A40" s="248"/>
      <c r="B40" s="244"/>
      <c r="C40" s="244"/>
      <c r="D40" s="244"/>
      <c r="E40" s="244"/>
      <c r="F40" s="244"/>
      <c r="G40" s="1119" t="s">
        <v>496</v>
      </c>
      <c r="H40" s="1120"/>
      <c r="I40" s="1120"/>
      <c r="J40" s="1121"/>
      <c r="K40" s="300">
        <v>-3142965</v>
      </c>
      <c r="L40" s="300">
        <v>-39098</v>
      </c>
      <c r="M40" s="301">
        <v>-35626</v>
      </c>
      <c r="N40" s="302">
        <v>9.6999999999999993</v>
      </c>
      <c r="O40" s="293"/>
    </row>
    <row r="41" spans="1:16">
      <c r="A41" s="248"/>
      <c r="B41" s="244"/>
      <c r="C41" s="244"/>
      <c r="D41" s="244"/>
      <c r="E41" s="244"/>
      <c r="F41" s="244"/>
      <c r="G41" s="1125" t="s">
        <v>281</v>
      </c>
      <c r="H41" s="1126"/>
      <c r="I41" s="1126"/>
      <c r="J41" s="1127"/>
      <c r="K41" s="294">
        <v>999987</v>
      </c>
      <c r="L41" s="300">
        <v>12440</v>
      </c>
      <c r="M41" s="301">
        <v>17897</v>
      </c>
      <c r="N41" s="302">
        <v>-30.5</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3503706</v>
      </c>
      <c r="J51" s="320">
        <v>42807</v>
      </c>
      <c r="K51" s="321">
        <v>9.1999999999999993</v>
      </c>
      <c r="L51" s="322">
        <v>58009</v>
      </c>
      <c r="M51" s="323">
        <v>16.5</v>
      </c>
      <c r="N51" s="324">
        <v>-7.3</v>
      </c>
    </row>
    <row r="52" spans="1:14">
      <c r="A52" s="248"/>
      <c r="B52" s="244"/>
      <c r="C52" s="244"/>
      <c r="D52" s="244"/>
      <c r="E52" s="244"/>
      <c r="F52" s="244"/>
      <c r="G52" s="325"/>
      <c r="H52" s="326" t="s">
        <v>507</v>
      </c>
      <c r="I52" s="327">
        <v>1857546</v>
      </c>
      <c r="J52" s="328">
        <v>22695</v>
      </c>
      <c r="K52" s="329">
        <v>-14</v>
      </c>
      <c r="L52" s="330">
        <v>32190</v>
      </c>
      <c r="M52" s="331">
        <v>20.399999999999999</v>
      </c>
      <c r="N52" s="332">
        <v>-34.4</v>
      </c>
    </row>
    <row r="53" spans="1:14">
      <c r="A53" s="248"/>
      <c r="B53" s="244"/>
      <c r="C53" s="244"/>
      <c r="D53" s="244"/>
      <c r="E53" s="244"/>
      <c r="F53" s="244"/>
      <c r="G53" s="310" t="s">
        <v>508</v>
      </c>
      <c r="H53" s="311"/>
      <c r="I53" s="319">
        <v>3532835</v>
      </c>
      <c r="J53" s="320">
        <v>43452</v>
      </c>
      <c r="K53" s="321">
        <v>1.5</v>
      </c>
      <c r="L53" s="322">
        <v>61882</v>
      </c>
      <c r="M53" s="323">
        <v>6.7</v>
      </c>
      <c r="N53" s="324">
        <v>-5.2</v>
      </c>
    </row>
    <row r="54" spans="1:14">
      <c r="A54" s="248"/>
      <c r="B54" s="244"/>
      <c r="C54" s="244"/>
      <c r="D54" s="244"/>
      <c r="E54" s="244"/>
      <c r="F54" s="244"/>
      <c r="G54" s="325"/>
      <c r="H54" s="326" t="s">
        <v>507</v>
      </c>
      <c r="I54" s="327">
        <v>1378272</v>
      </c>
      <c r="J54" s="328">
        <v>16952</v>
      </c>
      <c r="K54" s="329">
        <v>-25.3</v>
      </c>
      <c r="L54" s="330">
        <v>32175</v>
      </c>
      <c r="M54" s="331">
        <v>0</v>
      </c>
      <c r="N54" s="332">
        <v>-25.3</v>
      </c>
    </row>
    <row r="55" spans="1:14">
      <c r="A55" s="248"/>
      <c r="B55" s="244"/>
      <c r="C55" s="244"/>
      <c r="D55" s="244"/>
      <c r="E55" s="244"/>
      <c r="F55" s="244"/>
      <c r="G55" s="310" t="s">
        <v>509</v>
      </c>
      <c r="H55" s="311"/>
      <c r="I55" s="319">
        <v>3230007</v>
      </c>
      <c r="J55" s="320">
        <v>40052</v>
      </c>
      <c r="K55" s="321">
        <v>-7.8</v>
      </c>
      <c r="L55" s="322">
        <v>47569</v>
      </c>
      <c r="M55" s="323">
        <v>-23.1</v>
      </c>
      <c r="N55" s="324">
        <v>15.3</v>
      </c>
    </row>
    <row r="56" spans="1:14">
      <c r="A56" s="248"/>
      <c r="B56" s="244"/>
      <c r="C56" s="244"/>
      <c r="D56" s="244"/>
      <c r="E56" s="244"/>
      <c r="F56" s="244"/>
      <c r="G56" s="325"/>
      <c r="H56" s="326" t="s">
        <v>507</v>
      </c>
      <c r="I56" s="327">
        <v>2590849</v>
      </c>
      <c r="J56" s="328">
        <v>32126</v>
      </c>
      <c r="K56" s="329">
        <v>89.5</v>
      </c>
      <c r="L56" s="330">
        <v>26255</v>
      </c>
      <c r="M56" s="331">
        <v>-18.399999999999999</v>
      </c>
      <c r="N56" s="332">
        <v>107.9</v>
      </c>
    </row>
    <row r="57" spans="1:14">
      <c r="A57" s="248"/>
      <c r="B57" s="244"/>
      <c r="C57" s="244"/>
      <c r="D57" s="244"/>
      <c r="E57" s="244"/>
      <c r="F57" s="244"/>
      <c r="G57" s="310" t="s">
        <v>510</v>
      </c>
      <c r="H57" s="311"/>
      <c r="I57" s="319">
        <v>4262375</v>
      </c>
      <c r="J57" s="320">
        <v>52623</v>
      </c>
      <c r="K57" s="321">
        <v>31.4</v>
      </c>
      <c r="L57" s="322">
        <v>50880</v>
      </c>
      <c r="M57" s="323">
        <v>7</v>
      </c>
      <c r="N57" s="324">
        <v>24.4</v>
      </c>
    </row>
    <row r="58" spans="1:14">
      <c r="A58" s="248"/>
      <c r="B58" s="244"/>
      <c r="C58" s="244"/>
      <c r="D58" s="244"/>
      <c r="E58" s="244"/>
      <c r="F58" s="244"/>
      <c r="G58" s="325"/>
      <c r="H58" s="326" t="s">
        <v>507</v>
      </c>
      <c r="I58" s="327">
        <v>2953820</v>
      </c>
      <c r="J58" s="328">
        <v>36467</v>
      </c>
      <c r="K58" s="329">
        <v>13.5</v>
      </c>
      <c r="L58" s="330">
        <v>26879</v>
      </c>
      <c r="M58" s="331">
        <v>2.4</v>
      </c>
      <c r="N58" s="332">
        <v>11.1</v>
      </c>
    </row>
    <row r="59" spans="1:14">
      <c r="A59" s="248"/>
      <c r="B59" s="244"/>
      <c r="C59" s="244"/>
      <c r="D59" s="244"/>
      <c r="E59" s="244"/>
      <c r="F59" s="244"/>
      <c r="G59" s="310" t="s">
        <v>511</v>
      </c>
      <c r="H59" s="311"/>
      <c r="I59" s="319">
        <v>6672627</v>
      </c>
      <c r="J59" s="320">
        <v>83006</v>
      </c>
      <c r="K59" s="321">
        <v>57.7</v>
      </c>
      <c r="L59" s="322">
        <v>63956</v>
      </c>
      <c r="M59" s="323">
        <v>25.7</v>
      </c>
      <c r="N59" s="324">
        <v>32</v>
      </c>
    </row>
    <row r="60" spans="1:14">
      <c r="A60" s="248"/>
      <c r="B60" s="244"/>
      <c r="C60" s="244"/>
      <c r="D60" s="244"/>
      <c r="E60" s="244"/>
      <c r="F60" s="244"/>
      <c r="G60" s="325"/>
      <c r="H60" s="326" t="s">
        <v>507</v>
      </c>
      <c r="I60" s="333">
        <v>4282877</v>
      </c>
      <c r="J60" s="328">
        <v>53278</v>
      </c>
      <c r="K60" s="329">
        <v>46.1</v>
      </c>
      <c r="L60" s="330">
        <v>29239</v>
      </c>
      <c r="M60" s="331">
        <v>8.8000000000000007</v>
      </c>
      <c r="N60" s="332">
        <v>37.299999999999997</v>
      </c>
    </row>
    <row r="61" spans="1:14">
      <c r="A61" s="248"/>
      <c r="B61" s="244"/>
      <c r="C61" s="244"/>
      <c r="D61" s="244"/>
      <c r="E61" s="244"/>
      <c r="F61" s="244"/>
      <c r="G61" s="310" t="s">
        <v>512</v>
      </c>
      <c r="H61" s="334"/>
      <c r="I61" s="335">
        <v>4240310</v>
      </c>
      <c r="J61" s="336">
        <v>52388</v>
      </c>
      <c r="K61" s="337">
        <v>18.399999999999999</v>
      </c>
      <c r="L61" s="338">
        <v>56459</v>
      </c>
      <c r="M61" s="339">
        <v>6.6</v>
      </c>
      <c r="N61" s="324">
        <v>11.8</v>
      </c>
    </row>
    <row r="62" spans="1:14">
      <c r="A62" s="248"/>
      <c r="B62" s="244"/>
      <c r="C62" s="244"/>
      <c r="D62" s="244"/>
      <c r="E62" s="244"/>
      <c r="F62" s="244"/>
      <c r="G62" s="325"/>
      <c r="H62" s="326" t="s">
        <v>507</v>
      </c>
      <c r="I62" s="327">
        <v>2612673</v>
      </c>
      <c r="J62" s="328">
        <v>32304</v>
      </c>
      <c r="K62" s="329">
        <v>22</v>
      </c>
      <c r="L62" s="330">
        <v>29348</v>
      </c>
      <c r="M62" s="331">
        <v>2.6</v>
      </c>
      <c r="N62" s="332">
        <v>19.399999999999999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15.89</v>
      </c>
      <c r="G47" s="12">
        <v>13.42</v>
      </c>
      <c r="H47" s="12">
        <v>12.06</v>
      </c>
      <c r="I47" s="12">
        <v>12.34</v>
      </c>
      <c r="J47" s="13">
        <v>12.26</v>
      </c>
    </row>
    <row r="48" spans="2:10" ht="57.75" customHeight="1">
      <c r="B48" s="14"/>
      <c r="C48" s="1139" t="s">
        <v>4</v>
      </c>
      <c r="D48" s="1139"/>
      <c r="E48" s="1140"/>
      <c r="F48" s="15">
        <v>0.3</v>
      </c>
      <c r="G48" s="16">
        <v>0.35</v>
      </c>
      <c r="H48" s="16">
        <v>0.19</v>
      </c>
      <c r="I48" s="16">
        <v>0.09</v>
      </c>
      <c r="J48" s="17">
        <v>1.53</v>
      </c>
    </row>
    <row r="49" spans="2:10" ht="57.75" customHeight="1" thickBot="1">
      <c r="B49" s="18"/>
      <c r="C49" s="1141" t="s">
        <v>5</v>
      </c>
      <c r="D49" s="1141"/>
      <c r="E49" s="1142"/>
      <c r="F49" s="19" t="s">
        <v>519</v>
      </c>
      <c r="G49" s="20" t="s">
        <v>520</v>
      </c>
      <c r="H49" s="20" t="s">
        <v>521</v>
      </c>
      <c r="I49" s="20">
        <v>0.03</v>
      </c>
      <c r="J49" s="21">
        <v>1.53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522</v>
      </c>
      <c r="D34" s="1149"/>
      <c r="E34" s="1150"/>
      <c r="F34" s="32">
        <v>0.01</v>
      </c>
      <c r="G34" s="33">
        <v>0.02</v>
      </c>
      <c r="H34" s="33" t="s">
        <v>523</v>
      </c>
      <c r="I34" s="33">
        <v>0.04</v>
      </c>
      <c r="J34" s="34" t="s">
        <v>524</v>
      </c>
      <c r="K34" s="22"/>
      <c r="L34" s="22"/>
      <c r="M34" s="22"/>
      <c r="N34" s="22"/>
      <c r="O34" s="22"/>
      <c r="P34" s="22"/>
    </row>
    <row r="35" spans="1:16" ht="39" customHeight="1">
      <c r="A35" s="22"/>
      <c r="B35" s="35"/>
      <c r="C35" s="1143" t="s">
        <v>525</v>
      </c>
      <c r="D35" s="1144"/>
      <c r="E35" s="1145"/>
      <c r="F35" s="36">
        <v>17.59</v>
      </c>
      <c r="G35" s="37">
        <v>16.95</v>
      </c>
      <c r="H35" s="37">
        <v>17.600000000000001</v>
      </c>
      <c r="I35" s="37">
        <v>18.059999999999999</v>
      </c>
      <c r="J35" s="38">
        <v>8.9600000000000009</v>
      </c>
      <c r="K35" s="22"/>
      <c r="L35" s="22"/>
      <c r="M35" s="22"/>
      <c r="N35" s="22"/>
      <c r="O35" s="22"/>
      <c r="P35" s="22"/>
    </row>
    <row r="36" spans="1:16" ht="39" customHeight="1">
      <c r="A36" s="22"/>
      <c r="B36" s="35"/>
      <c r="C36" s="1143" t="s">
        <v>526</v>
      </c>
      <c r="D36" s="1144"/>
      <c r="E36" s="1145"/>
      <c r="F36" s="36">
        <v>3.66</v>
      </c>
      <c r="G36" s="37">
        <v>4.4000000000000004</v>
      </c>
      <c r="H36" s="37">
        <v>4.9800000000000004</v>
      </c>
      <c r="I36" s="37">
        <v>5.78</v>
      </c>
      <c r="J36" s="38">
        <v>6.47</v>
      </c>
      <c r="K36" s="22"/>
      <c r="L36" s="22"/>
      <c r="M36" s="22"/>
      <c r="N36" s="22"/>
      <c r="O36" s="22"/>
      <c r="P36" s="22"/>
    </row>
    <row r="37" spans="1:16" ht="39" customHeight="1">
      <c r="A37" s="22"/>
      <c r="B37" s="35"/>
      <c r="C37" s="1143" t="s">
        <v>527</v>
      </c>
      <c r="D37" s="1144"/>
      <c r="E37" s="1145"/>
      <c r="F37" s="36" t="s">
        <v>528</v>
      </c>
      <c r="G37" s="37" t="s">
        <v>529</v>
      </c>
      <c r="H37" s="37" t="s">
        <v>530</v>
      </c>
      <c r="I37" s="37" t="s">
        <v>531</v>
      </c>
      <c r="J37" s="38">
        <v>3.07</v>
      </c>
      <c r="K37" s="22"/>
      <c r="L37" s="22"/>
      <c r="M37" s="22"/>
      <c r="N37" s="22"/>
      <c r="O37" s="22"/>
      <c r="P37" s="22"/>
    </row>
    <row r="38" spans="1:16" ht="39" customHeight="1">
      <c r="A38" s="22"/>
      <c r="B38" s="35"/>
      <c r="C38" s="1143" t="s">
        <v>532</v>
      </c>
      <c r="D38" s="1144"/>
      <c r="E38" s="1145"/>
      <c r="F38" s="36">
        <v>0.31</v>
      </c>
      <c r="G38" s="37">
        <v>0.35</v>
      </c>
      <c r="H38" s="37">
        <v>0.19</v>
      </c>
      <c r="I38" s="37">
        <v>0.09</v>
      </c>
      <c r="J38" s="38">
        <v>1.53</v>
      </c>
      <c r="K38" s="22"/>
      <c r="L38" s="22"/>
      <c r="M38" s="22"/>
      <c r="N38" s="22"/>
      <c r="O38" s="22"/>
      <c r="P38" s="22"/>
    </row>
    <row r="39" spans="1:16" ht="39" customHeight="1">
      <c r="A39" s="22"/>
      <c r="B39" s="35"/>
      <c r="C39" s="1143" t="s">
        <v>533</v>
      </c>
      <c r="D39" s="1144"/>
      <c r="E39" s="1145"/>
      <c r="F39" s="36">
        <v>0.17</v>
      </c>
      <c r="G39" s="37">
        <v>0.22</v>
      </c>
      <c r="H39" s="37">
        <v>0.1</v>
      </c>
      <c r="I39" s="37">
        <v>0.8</v>
      </c>
      <c r="J39" s="38">
        <v>0.77</v>
      </c>
      <c r="K39" s="22"/>
      <c r="L39" s="22"/>
      <c r="M39" s="22"/>
      <c r="N39" s="22"/>
      <c r="O39" s="22"/>
      <c r="P39" s="22"/>
    </row>
    <row r="40" spans="1:16" ht="39" customHeight="1">
      <c r="A40" s="22"/>
      <c r="B40" s="35"/>
      <c r="C40" s="1143" t="s">
        <v>534</v>
      </c>
      <c r="D40" s="1144"/>
      <c r="E40" s="1145"/>
      <c r="F40" s="36">
        <v>0.45</v>
      </c>
      <c r="G40" s="37">
        <v>0.42</v>
      </c>
      <c r="H40" s="37">
        <v>0.4</v>
      </c>
      <c r="I40" s="37">
        <v>0.39</v>
      </c>
      <c r="J40" s="38">
        <v>0.36</v>
      </c>
      <c r="K40" s="22"/>
      <c r="L40" s="22"/>
      <c r="M40" s="22"/>
      <c r="N40" s="22"/>
      <c r="O40" s="22"/>
      <c r="P40" s="22"/>
    </row>
    <row r="41" spans="1:16" ht="39" customHeight="1">
      <c r="A41" s="22"/>
      <c r="B41" s="35"/>
      <c r="C41" s="1143" t="s">
        <v>535</v>
      </c>
      <c r="D41" s="1144"/>
      <c r="E41" s="1145"/>
      <c r="F41" s="36">
        <v>0.09</v>
      </c>
      <c r="G41" s="37">
        <v>0.09</v>
      </c>
      <c r="H41" s="37">
        <v>0.1</v>
      </c>
      <c r="I41" s="37">
        <v>0.13</v>
      </c>
      <c r="J41" s="38">
        <v>0.11</v>
      </c>
      <c r="K41" s="22"/>
      <c r="L41" s="22"/>
      <c r="M41" s="22"/>
      <c r="N41" s="22"/>
      <c r="O41" s="22"/>
      <c r="P41" s="22"/>
    </row>
    <row r="42" spans="1:16" ht="39" customHeight="1">
      <c r="A42" s="22"/>
      <c r="B42" s="39"/>
      <c r="C42" s="1143" t="s">
        <v>536</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537</v>
      </c>
      <c r="D43" s="1147"/>
      <c r="E43" s="1148"/>
      <c r="F43" s="41">
        <v>0.09</v>
      </c>
      <c r="G43" s="42">
        <v>0</v>
      </c>
      <c r="H43" s="42" t="s">
        <v>475</v>
      </c>
      <c r="I43" s="42" t="s">
        <v>475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4624</v>
      </c>
      <c r="L45" s="60">
        <v>4512</v>
      </c>
      <c r="M45" s="60">
        <v>4374</v>
      </c>
      <c r="N45" s="60">
        <v>3992</v>
      </c>
      <c r="O45" s="61">
        <v>3708</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v>7</v>
      </c>
      <c r="L47" s="64">
        <v>7</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1136</v>
      </c>
      <c r="L48" s="64">
        <v>1084</v>
      </c>
      <c r="M48" s="64">
        <v>1010</v>
      </c>
      <c r="N48" s="64">
        <v>968</v>
      </c>
      <c r="O48" s="65">
        <v>889</v>
      </c>
      <c r="P48" s="48"/>
      <c r="Q48" s="48"/>
      <c r="R48" s="48"/>
      <c r="S48" s="48"/>
      <c r="T48" s="48"/>
      <c r="U48" s="48"/>
    </row>
    <row r="49" spans="1:21" ht="30.75" customHeight="1">
      <c r="A49" s="48"/>
      <c r="B49" s="1161"/>
      <c r="C49" s="1162"/>
      <c r="D49" s="62"/>
      <c r="E49" s="1153" t="s">
        <v>16</v>
      </c>
      <c r="F49" s="1153"/>
      <c r="G49" s="1153"/>
      <c r="H49" s="1153"/>
      <c r="I49" s="1153"/>
      <c r="J49" s="1154"/>
      <c r="K49" s="63" t="s">
        <v>475</v>
      </c>
      <c r="L49" s="64" t="s">
        <v>475</v>
      </c>
      <c r="M49" s="64">
        <v>1</v>
      </c>
      <c r="N49" s="64">
        <v>14</v>
      </c>
      <c r="O49" s="65">
        <v>33</v>
      </c>
      <c r="P49" s="48"/>
      <c r="Q49" s="48"/>
      <c r="R49" s="48"/>
      <c r="S49" s="48"/>
      <c r="T49" s="48"/>
      <c r="U49" s="48"/>
    </row>
    <row r="50" spans="1:21" ht="30.75" customHeight="1">
      <c r="A50" s="48"/>
      <c r="B50" s="1161"/>
      <c r="C50" s="1162"/>
      <c r="D50" s="62"/>
      <c r="E50" s="1153" t="s">
        <v>17</v>
      </c>
      <c r="F50" s="1153"/>
      <c r="G50" s="1153"/>
      <c r="H50" s="1153"/>
      <c r="I50" s="1153"/>
      <c r="J50" s="1154"/>
      <c r="K50" s="63">
        <v>210</v>
      </c>
      <c r="L50" s="64">
        <v>199</v>
      </c>
      <c r="M50" s="64">
        <v>178</v>
      </c>
      <c r="N50" s="64">
        <v>142</v>
      </c>
      <c r="O50" s="65">
        <v>71</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3927</v>
      </c>
      <c r="L52" s="64">
        <v>3785</v>
      </c>
      <c r="M52" s="64">
        <v>3811</v>
      </c>
      <c r="N52" s="64">
        <v>3766</v>
      </c>
      <c r="O52" s="65">
        <v>3700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2050</v>
      </c>
      <c r="L53" s="69">
        <v>2017</v>
      </c>
      <c r="M53" s="69">
        <v>1753</v>
      </c>
      <c r="N53" s="69">
        <v>1350</v>
      </c>
      <c r="O53" s="70">
        <v>1001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2015-04-14T02:47:11Z</cp:lastPrinted>
  <dcterms:created xsi:type="dcterms:W3CDTF">2015-02-17T07:14:52Z</dcterms:created>
  <dcterms:modified xsi:type="dcterms:W3CDTF">2015-04-25T04:10:25Z</dcterms:modified>
</cp:coreProperties>
</file>