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C36" i="9"/>
  <c r="BE35" i="9"/>
  <c r="C35" i="9"/>
  <c r="BW34" i="9"/>
  <c r="BW35" i="9" s="1"/>
  <c r="BW36" i="9" s="1"/>
  <c r="BW37" i="9" s="1"/>
  <c r="BW38" i="9" s="1"/>
  <c r="U34" i="9"/>
  <c r="U35" i="9" s="1"/>
  <c r="U36" i="9" s="1"/>
  <c r="C34" i="9"/>
  <c r="CO34" i="9" l="1"/>
  <c r="CO35"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<sst xmlns="http://schemas.openxmlformats.org/spreadsheetml/2006/main" count="1018" uniqueCount="548">
  <si>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</si>
  <si>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</si>
  <si>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</si>
  <si>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</si>
  <si>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</si>
  <si>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</si>
  <si>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</si>
  <si>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</si>
  <si>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</si>
  <si>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</si>
  <si>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</si>
  <si>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</si>
  <si>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</si>
  <si>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</si>
  <si>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</si>
  <si>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</si>
  <si>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</si>
  <si>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</si>
  <si>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</si>
  <si>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</si>
  <si>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</si>
  <si>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</si>
  <si>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</si>
  <si>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</si>
  <si>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</si>
  <si>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</si>
  <si>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</si>
  <si>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</si>
  <si>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</si>
  <si>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</si>
  <si>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</si>
  <si>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</si>
  <si>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</si>
  <si>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</si>
  <si>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</si>
  <si>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</si>
  <si>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</si>
  <si>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</si>
  <si>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</si>
  <si>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</si>
  <si>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</si>
  <si>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</si>
  <si>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</si>
  <si>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</si>
  <si>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</si>
  <si>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</si>
  <si>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</si>
  <si>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</si>
  <si>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</si>
  <si>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</si>
  <si>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</si>
  <si>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</si>
  <si>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</si>
  <si>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</si>
  <si>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</si>
  <si>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</si>
  <si>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</si>
  <si>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</si>
  <si>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</si>
  <si>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</si>
  <si>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</si>
  <si>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</si>
  <si>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</si>
  <si>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</si>
  <si>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</si>
  <si>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</si>
  <si>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</si>
  <si>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</si>
  <si>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</si>
  <si>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</si>
  <si>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</si>
  <si>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</si>
  <si>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</si>
  <si>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</si>
  <si>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</si>
  <si>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</si>
  <si>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</si>
  <si>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</si>
  <si>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</si>
  <si>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</si>
  <si>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</si>
  <si>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高砂市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</si>
  <si>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</si>
  <si>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</si>
  <si>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</si>
  <si>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</si>
  <si>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</si>
  <si>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</si>
  <si>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</si>
  <si>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</si>
  <si>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</si>
  <si>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</si>
  <si>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</si>
  <si>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</si>
  <si>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</si>
  <si>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</si>
  <si>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</si>
  <si>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</si>
  <si>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</si>
  <si>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</si>
  <si>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</si>
  <si>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</si>
  <si>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</si>
  <si>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</si>
  <si>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</si>
  <si>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</si>
  <si>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</si>
  <si>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</si>
  <si>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</si>
  <si>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</si>
  <si>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</si>
  <si>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</si>
  <si>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</si>
  <si>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</si>
  <si>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</si>
  <si>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</si>
  <si>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</si>
  <si>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</si>
  <si>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</si>
  <si>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</si>
  <si>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</si>
  <si>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</si>
  <si>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</si>
  <si>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</si>
  <si>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</si>
  <si>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</si>
  <si>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</si>
  <si>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</si>
  <si>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</si>
  <si>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</si>
  <si>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</si>
  <si>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</si>
  <si>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</si>
  <si>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</si>
  <si>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</si>
  <si>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</si>
  <si>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</si>
  <si>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</si>
  <si>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</si>
  <si>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</si>
  <si>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</si>
  <si>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</si>
  <si>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</si>
  <si>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</si>
  <si>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</si>
  <si>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</si>
  <si>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</si>
  <si>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</si>
  <si>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</si>
  <si>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</si>
  <si>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</si>
  <si>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</si>
  <si>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</si>
  <si>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</si>
  <si>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</si>
  <si>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</si>
  <si>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</si>
  <si>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</si>
  <si>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</si>
  <si>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</si>
  <si>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</si>
  <si>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</si>
  <si>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</si>
  <si>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</si>
  <si>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</si>
  <si>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</si>
  <si>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</si>
  <si>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</si>
  <si>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</si>
  <si>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</si>
  <si>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</si>
  <si>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</si>
  <si>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</si>
  <si>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</si>
  <si>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</si>
  <si>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</si>
  <si>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</si>
  <si>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</si>
  <si>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</si>
  <si>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</si>
  <si>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</si>
  <si>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</si>
  <si>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</si>
  <si>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</si>
  <si>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</si>
  <si>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</si>
  <si>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</si>
  <si>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</si>
  <si>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</si>
  <si>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</si>
  <si>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</si>
  <si>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</si>
  <si>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</si>
  <si>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兵庫県高砂市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</si>
  <si>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</si>
  <si>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</si>
  <si>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</si>
  <si>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</si>
  <si>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</si>
  <si>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</si>
  <si>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</si>
  <si>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</si>
  <si>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</si>
  <si>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</si>
  <si>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</si>
  <si>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</si>
  <si>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</si>
  <si>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</si>
  <si>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</si>
  <si>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</si>
  <si>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</si>
  <si>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</si>
  <si>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</si>
  <si>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</si>
  <si>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</si>
  <si>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</si>
  <si>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</si>
  <si>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</si>
  <si>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</si>
  <si>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</si>
  <si>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</si>
  <si>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</si>
  <si>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</si>
  <si>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</si>
  <si>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</si>
  <si>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</si>
  <si>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</si>
  <si>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</si>
  <si>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</si>
  <si>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</si>
  <si>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</si>
  <si>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</si>
  <si>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</si>
  <si>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</si>
  <si>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</si>
  <si>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</si>
  <si>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</si>
  <si>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</si>
  <si>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</si>
  <si>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</si>
  <si>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</si>
  <si>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</si>
  <si>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</si>
  <si>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</si>
  <si>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</si>
  <si>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</si>
  <si>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</si>
  <si>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</si>
  <si>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</si>
  <si>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</si>
  <si>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</si>
  <si>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</si>
  <si>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</si>
  <si>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</si>
  <si>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</si>
  <si>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</si>
  <si>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</si>
  <si>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</si>
  <si>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</si>
  <si>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</si>
  <si>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</si>
  <si>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</si>
  <si>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</si>
  <si>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</si>
  <si>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</si>
  <si>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</si>
  <si>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</si>
  <si>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</si>
  <si>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</si>
  <si>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</si>
  <si>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</si>
  <si>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</si>
  <si>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</si>
  <si>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</si>
  <si>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</si>
  <si>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</si>
  <si>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</si>
  <si>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</si>
  <si>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</si>
  <si>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</si>
  <si>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</si>
  <si>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</si>
  <si>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</si>
  <si>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</si>
  <si>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</si>
  <si>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</si>
  <si>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</si>
  <si>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</si>
  <si>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</si>
  <si>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</si>
  <si>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</si>
  <si>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</si>
  <si>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</si>
  <si>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</si>
  <si>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</si>
  <si>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</si>
  <si>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</si>
  <si>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</si>
  <si>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</si>
  <si>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</si>
  <si>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</si>
  <si>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</si>
  <si>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</si>
  <si>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</si>
  <si>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</si>
  <si>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</si>
  <si>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</si>
  <si>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</si>
  <si>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</si>
  <si>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</si>
  <si>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</si>
  <si>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</si>
  <si>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</si>
  <si>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</si>
  <si>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</si>
  <si>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</si>
  <si>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</si>
  <si>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</si>
  <si>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</si>
  <si>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</si>
  <si>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</si>
  <si>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</si>
  <si>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</si>
  <si>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</si>
  <si>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</si>
  <si>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</si>
  <si>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</si>
  <si>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</si>
  <si>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</si>
  <si>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</si>
  <si>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</si>
  <si>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</si>
  <si>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</si>
  <si>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</si>
  <si>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</si>
  <si>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</si>
  <si>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</si>
  <si>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</si>
  <si>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</si>
  <si>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</si>
  <si>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</si>
  <si>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</si>
  <si>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兵庫県高砂市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</si>
  <si>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</si>
  <si>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</si>
  <si>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</si>
  <si>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</si>
  <si>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</si>
  <si>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</si>
  <si>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</si>
  <si>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</si>
  <si>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</si>
  <si>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</si>
  <si>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</si>
  <si>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</si>
  <si>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</si>
  <si>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</si>
  <si>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</si>
  <si>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</si>
  <si>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</si>
  <si>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</si>
  <si>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</si>
  <si>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</si>
  <si>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</si>
  <si>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</si>
  <si>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</si>
  <si>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</si>
  <si>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</si>
  <si>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</si>
  <si>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</si>
  <si>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</si>
  <si>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</si>
  <si>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</si>
  <si>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</si>
  <si>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</si>
  <si>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</si>
  <si>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</si>
  <si>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</si>
  <si>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</si>
  <si>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</si>
  <si>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</si>
  <si>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</si>
  <si>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</si>
  <si>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</si>
  <si>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</si>
  <si>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</si>
  <si>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</si>
  <si>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</si>
  <si>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</si>
  <si>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</si>
  <si>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</si>
  <si>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</si>
  <si>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</si>
  <si>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</si>
  <si>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</si>
  <si>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</si>
  <si>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</si>
  <si>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</si>
  <si>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</si>
  <si>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</si>
  <si>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</si>
  <si>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</si>
  <si>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</si>
  <si>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</si>
  <si>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</si>
  <si>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</si>
  <si>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</si>
  <si>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</si>
  <si>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</si>
  <si>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</si>
  <si>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</si>
  <si>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</si>
  <si>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</si>
  <si>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</si>
  <si>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</si>
  <si>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</si>
  <si>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</si>
  <si>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</si>
  <si>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</si>
  <si>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</si>
  <si>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</si>
  <si>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</si>
  <si>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</si>
  <si>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</si>
  <si>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</si>
  <si>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</si>
  <si>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</si>
  <si>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</si>
  <si>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</si>
  <si>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</si>
  <si>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</si>
  <si>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</si>
  <si>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</si>
  <si>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</si>
  <si>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</si>
  <si>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</si>
  <si>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</si>
  <si>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</si>
  <si>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</si>
  <si>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</si>
  <si>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</si>
  <si>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</si>
  <si>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</si>
  <si>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</si>
  <si>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</si>
  <si>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</si>
  <si>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</si>
  <si>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</si>
  <si>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</si>
  <si>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</si>
  <si>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</si>
  <si>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</si>
  <si>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</si>
  <si>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</si>
  <si>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</si>
  <si>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</si>
  <si>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</si>
  <si>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</si>
  <si>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</si>
  <si>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</si>
  <si>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</si>
  <si>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</si>
  <si>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</si>
  <si>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</si>
  <si>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</si>
  <si>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</si>
  <si>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</si>
  <si>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</si>
  <si>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</si>
  <si>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</si>
  <si>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</si>
  <si>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</si>
  <si>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</si>
  <si>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</si>
  <si>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</si>
  <si>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</si>
  <si>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</si>
  <si>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</si>
  <si>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</si>
  <si>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</si>
  <si>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</si>
  <si>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</si>
  <si>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</si>
  <si>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</si>
  <si>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</si>
  <si>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</si>
  <si>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</si>
  <si>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</si>
  <si>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</si>
  <si>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</si>
  <si>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</si>
  <si>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</si>
  <si>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</si>
  <si>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</si>
  <si>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</si>
  <si>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</si>
  <si>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</si>
  <si>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</si>
  <si>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</si>
  <si>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</si>
  <si>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</si>
  <si>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</si>
  <si>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</si>
  <si>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</si>
  <si>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</si>
  <si>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</si>
  <si>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</si>
  <si>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</si>
  <si>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</si>
  <si>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</si>
  <si>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</si>
  <si>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</si>
  <si>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</si>
  <si>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</si>
  <si>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</si>
  <si>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</si>
  <si>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</si>
  <si>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1.49</t>
  </si>
  <si>
    <t>▲ 2.16</t>
  </si>
  <si>
    <t>水道事業会計</t>
  </si>
  <si>
    <t>一般会計</t>
  </si>
  <si>
    <t>病院事業会計</t>
  </si>
  <si>
    <t>国民健康保険事業特別会計</t>
  </si>
  <si>
    <t>▲ 0.77</t>
  </si>
  <si>
    <t>▲ 0.26</t>
  </si>
  <si>
    <t>介護保険事業特別会計</t>
  </si>
  <si>
    <t>後期高齢者医療事業特別会計</t>
  </si>
  <si>
    <t>工業用水道事業会計</t>
  </si>
  <si>
    <t>下水道事業特別会計</t>
  </si>
  <si>
    <t>その他会計（赤字）</t>
  </si>
  <si>
    <t>その他会計（黒字）</t>
  </si>
  <si>
    <t>-</t>
    <phoneticPr fontId="2"/>
  </si>
  <si>
    <t>-</t>
    <phoneticPr fontId="2"/>
  </si>
  <si>
    <t>-</t>
    <phoneticPr fontId="2"/>
  </si>
  <si>
    <t>高砂市施設利用振興財団</t>
    <rPh sb="0" eb="3">
      <t>タカサゴシ</t>
    </rPh>
    <rPh sb="3" eb="5">
      <t>シセツ</t>
    </rPh>
    <rPh sb="5" eb="7">
      <t>リヨウ</t>
    </rPh>
    <rPh sb="7" eb="9">
      <t>シンコウ</t>
    </rPh>
    <rPh sb="9" eb="11">
      <t>ザイダン</t>
    </rPh>
    <phoneticPr fontId="2"/>
  </si>
  <si>
    <t>高砂市勤労福祉財団</t>
    <rPh sb="0" eb="3">
      <t>タカサゴシ</t>
    </rPh>
    <rPh sb="3" eb="5">
      <t>キンロウ</t>
    </rPh>
    <rPh sb="5" eb="7">
      <t>フクシ</t>
    </rPh>
    <rPh sb="7" eb="9">
      <t>ザイダン</t>
    </rPh>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</si>
  <si>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</si>
  <si>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</si>
  <si>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</si>
  <si>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</si>
  <si>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加古川市外２市共有公会堂事務組合</t>
    <rPh sb="0" eb="5">
      <t>カコガワシガイ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</si>
  <si>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</si>
  <si>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</si>
  <si>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東播磨農業共済事務組合</t>
    <rPh sb="0" eb="1">
      <t>ヒガシ</t>
    </rPh>
    <rPh sb="1" eb="3">
      <t>ハリマ</t>
    </rPh>
    <rPh sb="3" eb="5">
      <t>ノウギョウ</t>
    </rPh>
    <rPh sb="5" eb="7">
      <t>キョウサイ</t>
    </rPh>
    <rPh sb="7" eb="9">
      <t>ジム</t>
    </rPh>
    <rPh sb="9" eb="11">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</si>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</sst>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47853</c:v>
                </c:pt>
                <c:pt idx="1">
                  <c:v>10611</c:v>
                </c:pt>
                <c:pt idx="2">
                  <c:v>22776</c:v>
                </c:pt>
                <c:pt idx="3">
                  <c:v>50203</c:v>
                </c:pt>
                <c:pt idx="4">
                  <c:v>28566</c:v>
                </c:pt>
              </c:numCache>
            </c:numRef>
          </c:val>
          <c:smooth val="0"/>
        </c:ser>
        <c:dLbls>
          <c:showLegendKey val="0"/>
          <c:showVal val="0"/>
          <c:showCatName val="0"/>
          <c:showSerName val="0"/>
          <c:showPercent val="0"/>
          <c:showBubbleSize val="0"/>
        </c:dLbls>
        <c:marker val="1"/>
        <c:smooth val="0"/>
        <c:axId val="103338368"/>
        <c:axId val="103340288"/>
      </c:lineChart>
      <c:catAx>
        <c:axId val="103338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40288"/>
        <c:crosses val="autoZero"/>
        <c:auto val="1"/>
        <c:lblAlgn val="ctr"/>
        <c:lblOffset val="100"/>
        <c:tickLblSkip val="1"/>
        <c:tickMarkSkip val="1"/>
        <c:noMultiLvlLbl val="0"/>
      </c:catAx>
      <c:valAx>
        <c:axId val="103340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38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2.02</c:v>
                </c:pt>
                <c:pt idx="1">
                  <c:v>5.03</c:v>
                </c:pt>
                <c:pt idx="2">
                  <c:v>2.5</c:v>
                </c:pt>
                <c:pt idx="3">
                  <c:v>2.2400000000000002</c:v>
                </c:pt>
                <c:pt idx="4">
                  <c:v>5.83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12.61</c:v>
                </c:pt>
                <c:pt idx="1">
                  <c:v>13.18</c:v>
                </c:pt>
                <c:pt idx="2">
                  <c:v>13.79</c:v>
                </c:pt>
                <c:pt idx="3">
                  <c:v>11.77</c:v>
                </c:pt>
                <c:pt idx="4">
                  <c:v>13.37</c:v>
                </c:pt>
              </c:numCache>
            </c:numRef>
          </c:val>
        </c:ser>
        <c:dLbls>
          <c:showLegendKey val="0"/>
          <c:showVal val="0"/>
          <c:showCatName val="0"/>
          <c:showSerName val="0"/>
          <c:showPercent val="0"/>
          <c:showBubbleSize val="0"/>
        </c:dLbls>
        <c:gapWidth val="250"/>
        <c:overlap val="100"/>
        <c:axId val="115567616"/>
        <c:axId val="115602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2.46</c:v>
                </c:pt>
                <c:pt idx="1">
                  <c:v>3.49</c:v>
                </c:pt>
                <c:pt idx="2">
                  <c:v>-1.49</c:v>
                </c:pt>
                <c:pt idx="3">
                  <c:v>-2.16</c:v>
                </c:pt>
                <c:pt idx="4">
                  <c:v>5.05</c:v>
                </c:pt>
              </c:numCache>
            </c:numRef>
          </c:val>
          <c:smooth val="0"/>
        </c:ser>
        <c:dLbls>
          <c:showLegendKey val="0"/>
          <c:showVal val="0"/>
          <c:showCatName val="0"/>
          <c:showSerName val="0"/>
          <c:showPercent val="0"/>
          <c:showBubbleSize val="0"/>
        </c:dLbls>
        <c:marker val="1"/>
        <c:smooth val="0"/>
        <c:axId val="115567616"/>
        <c:axId val="115602560"/>
      </c:lineChart>
      <c:catAx>
        <c:axId val="1155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602560"/>
        <c:crosses val="autoZero"/>
        <c:auto val="1"/>
        <c:lblAlgn val="ctr"/>
        <c:lblOffset val="100"/>
        <c:tickLblSkip val="1"/>
        <c:tickMarkSkip val="1"/>
        <c:noMultiLvlLbl val="0"/>
      </c:catAx>
      <c:valAx>
        <c:axId val="115602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7.0000000000000007E-2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0.08</c:v>
                </c:pt>
                <c:pt idx="4">
                  <c:v>#N/A</c:v>
                </c:pt>
                <c:pt idx="5">
                  <c:v>0.11</c:v>
                </c:pt>
                <c:pt idx="6">
                  <c:v>#N/A</c:v>
                </c:pt>
                <c:pt idx="7">
                  <c:v>0.09</c:v>
                </c:pt>
                <c:pt idx="8">
                  <c:v>#N/A</c:v>
                </c:pt>
                <c:pt idx="9">
                  <c:v>0.11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7.0000000000000007E-2</c:v>
                </c:pt>
                <c:pt idx="6">
                  <c:v>#N/A</c:v>
                </c:pt>
                <c:pt idx="7">
                  <c:v>0.18</c:v>
                </c:pt>
                <c:pt idx="8">
                  <c:v>#N/A</c:v>
                </c:pt>
                <c:pt idx="9">
                  <c:v>0.23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0.77</c:v>
                </c:pt>
                <c:pt idx="1">
                  <c:v>#N/A</c:v>
                </c:pt>
                <c:pt idx="2">
                  <c:v>0.26</c:v>
                </c:pt>
                <c:pt idx="3">
                  <c:v>#N/A</c:v>
                </c:pt>
                <c:pt idx="4">
                  <c:v>#N/A</c:v>
                </c:pt>
                <c:pt idx="5">
                  <c:v>1.27</c:v>
                </c:pt>
                <c:pt idx="6">
                  <c:v>#N/A</c:v>
                </c:pt>
                <c:pt idx="7">
                  <c:v>0.98</c:v>
                </c:pt>
                <c:pt idx="8">
                  <c:v>#N/A</c:v>
                </c:pt>
                <c:pt idx="9">
                  <c:v>0.4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0.7</c:v>
                </c:pt>
                <c:pt idx="8">
                  <c:v>#N/A</c:v>
                </c:pt>
                <c:pt idx="9">
                  <c:v>2.37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2.0099999999999998</c:v>
                </c:pt>
                <c:pt idx="2">
                  <c:v>#N/A</c:v>
                </c:pt>
                <c:pt idx="3">
                  <c:v>5.03</c:v>
                </c:pt>
                <c:pt idx="4">
                  <c:v>#N/A</c:v>
                </c:pt>
                <c:pt idx="5">
                  <c:v>2.5</c:v>
                </c:pt>
                <c:pt idx="6">
                  <c:v>#N/A</c:v>
                </c:pt>
                <c:pt idx="7">
                  <c:v>2.23</c:v>
                </c:pt>
                <c:pt idx="8">
                  <c:v>#N/A</c:v>
                </c:pt>
                <c:pt idx="9">
                  <c:v>5.82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5.8</c:v>
                </c:pt>
                <c:pt idx="2">
                  <c:v>#N/A</c:v>
                </c:pt>
                <c:pt idx="3">
                  <c:v>6.35</c:v>
                </c:pt>
                <c:pt idx="4">
                  <c:v>#N/A</c:v>
                </c:pt>
                <c:pt idx="5">
                  <c:v>6.59</c:v>
                </c:pt>
                <c:pt idx="6">
                  <c:v>#N/A</c:v>
                </c:pt>
                <c:pt idx="7">
                  <c:v>6.98</c:v>
                </c:pt>
                <c:pt idx="8">
                  <c:v>#N/A</c:v>
                </c:pt>
                <c:pt idx="9">
                  <c:v>6.41</c:v>
                </c:pt>
              </c:numCache>
            </c:numRef>
          </c:val>
        </c:ser>
        <c:dLbls>
          <c:showLegendKey val="0"/>
          <c:showVal val="0"/>
          <c:showCatName val="0"/>
          <c:showSerName val="0"/>
          <c:showPercent val="0"/>
          <c:showBubbleSize val="0"/>
        </c:dLbls>
        <c:gapWidth val="150"/>
        <c:overlap val="100"/>
        <c:axId val="115750400"/>
        <c:axId val="115751936"/>
      </c:barChart>
      <c:catAx>
        <c:axId val="11575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751936"/>
        <c:crosses val="autoZero"/>
        <c:auto val="1"/>
        <c:lblAlgn val="ctr"/>
        <c:lblOffset val="100"/>
        <c:tickLblSkip val="1"/>
        <c:tickMarkSkip val="1"/>
        <c:noMultiLvlLbl val="0"/>
      </c:catAx>
      <c:valAx>
        <c:axId val="11575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5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4099</c:v>
                </c:pt>
                <c:pt idx="5">
                  <c:v>4134</c:v>
                </c:pt>
                <c:pt idx="8">
                  <c:v>4133</c:v>
                </c:pt>
                <c:pt idx="11">
                  <c:v>4277</c:v>
                </c:pt>
                <c:pt idx="14">
                  <c:v>4369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6</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2433</c:v>
                </c:pt>
                <c:pt idx="3">
                  <c:v>2474</c:v>
                </c:pt>
                <c:pt idx="6">
                  <c:v>2557</c:v>
                </c:pt>
                <c:pt idx="9">
                  <c:v>2449</c:v>
                </c:pt>
                <c:pt idx="12">
                  <c:v>2492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3040</c:v>
                </c:pt>
                <c:pt idx="3">
                  <c:v>3168</c:v>
                </c:pt>
                <c:pt idx="6">
                  <c:v>3225</c:v>
                </c:pt>
                <c:pt idx="9">
                  <c:v>3251</c:v>
                </c:pt>
                <c:pt idx="12">
                  <c:v>3679</c:v>
                </c:pt>
              </c:numCache>
            </c:numRef>
          </c:val>
        </c:ser>
        <c:dLbls>
          <c:showLegendKey val="0"/>
          <c:showVal val="0"/>
          <c:showCatName val="0"/>
          <c:showSerName val="0"/>
          <c:showPercent val="0"/>
          <c:showBubbleSize val="0"/>
        </c:dLbls>
        <c:gapWidth val="100"/>
        <c:overlap val="100"/>
        <c:axId val="114656000"/>
        <c:axId val="114657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1380</c:v>
                </c:pt>
                <c:pt idx="2">
                  <c:v>#N/A</c:v>
                </c:pt>
                <c:pt idx="3">
                  <c:v>#N/A</c:v>
                </c:pt>
                <c:pt idx="4">
                  <c:v>1509</c:v>
                </c:pt>
                <c:pt idx="5">
                  <c:v>#N/A</c:v>
                </c:pt>
                <c:pt idx="6">
                  <c:v>#N/A</c:v>
                </c:pt>
                <c:pt idx="7">
                  <c:v>1650</c:v>
                </c:pt>
                <c:pt idx="8">
                  <c:v>#N/A</c:v>
                </c:pt>
                <c:pt idx="9">
                  <c:v>#N/A</c:v>
                </c:pt>
                <c:pt idx="10">
                  <c:v>1423</c:v>
                </c:pt>
                <c:pt idx="11">
                  <c:v>#N/A</c:v>
                </c:pt>
                <c:pt idx="12">
                  <c:v>#N/A</c:v>
                </c:pt>
                <c:pt idx="13">
                  <c:v>1802</c:v>
                </c:pt>
                <c:pt idx="14">
                  <c:v>#N/A</c:v>
                </c:pt>
              </c:numCache>
            </c:numRef>
          </c:val>
          <c:smooth val="0"/>
        </c:ser>
        <c:dLbls>
          <c:showLegendKey val="0"/>
          <c:showVal val="0"/>
          <c:showCatName val="0"/>
          <c:showSerName val="0"/>
          <c:showPercent val="0"/>
          <c:showBubbleSize val="0"/>
        </c:dLbls>
        <c:marker val="1"/>
        <c:smooth val="0"/>
        <c:axId val="114656000"/>
        <c:axId val="114657920"/>
      </c:lineChart>
      <c:catAx>
        <c:axId val="1146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57920"/>
        <c:crosses val="autoZero"/>
        <c:auto val="1"/>
        <c:lblAlgn val="ctr"/>
        <c:lblOffset val="100"/>
        <c:tickLblSkip val="1"/>
        <c:tickMarkSkip val="1"/>
        <c:noMultiLvlLbl val="0"/>
      </c:catAx>
      <c:valAx>
        <c:axId val="11465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37100</c:v>
                </c:pt>
                <c:pt idx="5">
                  <c:v>36828</c:v>
                </c:pt>
                <c:pt idx="8">
                  <c:v>37412</c:v>
                </c:pt>
                <c:pt idx="11">
                  <c:v>37369</c:v>
                </c:pt>
                <c:pt idx="14">
                  <c:v>37689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17219</c:v>
                </c:pt>
                <c:pt idx="5">
                  <c:v>17076</c:v>
                </c:pt>
                <c:pt idx="8">
                  <c:v>16140</c:v>
                </c:pt>
                <c:pt idx="11">
                  <c:v>15658</c:v>
                </c:pt>
                <c:pt idx="14">
                  <c:v>15344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3113</c:v>
                </c:pt>
                <c:pt idx="5">
                  <c:v>3559</c:v>
                </c:pt>
                <c:pt idx="8">
                  <c:v>4151</c:v>
                </c:pt>
                <c:pt idx="11">
                  <c:v>3967</c:v>
                </c:pt>
                <c:pt idx="14">
                  <c:v>5194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2045</c:v>
                </c:pt>
                <c:pt idx="3">
                  <c:v>1915</c:v>
                </c:pt>
                <c:pt idx="6">
                  <c:v>2272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8842</c:v>
                </c:pt>
                <c:pt idx="3">
                  <c:v>8343</c:v>
                </c:pt>
                <c:pt idx="6">
                  <c:v>7908</c:v>
                </c:pt>
                <c:pt idx="9">
                  <c:v>7679</c:v>
                </c:pt>
                <c:pt idx="12">
                  <c:v>8375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33109</c:v>
                </c:pt>
                <c:pt idx="3">
                  <c:v>31540</c:v>
                </c:pt>
                <c:pt idx="6">
                  <c:v>30209</c:v>
                </c:pt>
                <c:pt idx="9">
                  <c:v>29323</c:v>
                </c:pt>
                <c:pt idx="12">
                  <c:v>28791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2559</c:v>
                </c:pt>
                <c:pt idx="3">
                  <c:v>2326</c:v>
                </c:pt>
                <c:pt idx="6">
                  <c:v>1418</c:v>
                </c:pt>
                <c:pt idx="9">
                  <c:v>590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27445</c:v>
                </c:pt>
                <c:pt idx="3">
                  <c:v>26893</c:v>
                </c:pt>
                <c:pt idx="6">
                  <c:v>27018</c:v>
                </c:pt>
                <c:pt idx="9">
                  <c:v>33946</c:v>
                </c:pt>
                <c:pt idx="12">
                  <c:v>33736</c:v>
                </c:pt>
              </c:numCache>
            </c:numRef>
          </c:val>
        </c:ser>
        <c:dLbls>
          <c:showLegendKey val="0"/>
          <c:showVal val="0"/>
          <c:showCatName val="0"/>
          <c:showSerName val="0"/>
          <c:showPercent val="0"/>
          <c:showBubbleSize val="0"/>
        </c:dLbls>
        <c:gapWidth val="100"/>
        <c:overlap val="100"/>
        <c:axId val="114872320"/>
        <c:axId val="11487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16569</c:v>
                </c:pt>
                <c:pt idx="2">
                  <c:v>#N/A</c:v>
                </c:pt>
                <c:pt idx="3">
                  <c:v>#N/A</c:v>
                </c:pt>
                <c:pt idx="4">
                  <c:v>13554</c:v>
                </c:pt>
                <c:pt idx="5">
                  <c:v>#N/A</c:v>
                </c:pt>
                <c:pt idx="6">
                  <c:v>#N/A</c:v>
                </c:pt>
                <c:pt idx="7">
                  <c:v>11122</c:v>
                </c:pt>
                <c:pt idx="8">
                  <c:v>#N/A</c:v>
                </c:pt>
                <c:pt idx="9">
                  <c:v>#N/A</c:v>
                </c:pt>
                <c:pt idx="10">
                  <c:v>14544</c:v>
                </c:pt>
                <c:pt idx="11">
                  <c:v>#N/A</c:v>
                </c:pt>
                <c:pt idx="12">
                  <c:v>#N/A</c:v>
                </c:pt>
                <c:pt idx="13">
                  <c:v>12675</c:v>
                </c:pt>
                <c:pt idx="14">
                  <c:v>#N/A</c:v>
                </c:pt>
              </c:numCache>
            </c:numRef>
          </c:val>
          <c:smooth val="0"/>
        </c:ser>
        <c:dLbls>
          <c:showLegendKey val="0"/>
          <c:showVal val="0"/>
          <c:showCatName val="0"/>
          <c:showSerName val="0"/>
          <c:showPercent val="0"/>
          <c:showBubbleSize val="0"/>
        </c:dLbls>
        <c:marker val="1"/>
        <c:smooth val="0"/>
        <c:axId val="114872320"/>
        <c:axId val="114874240"/>
      </c:lineChart>
      <c:catAx>
        <c:axId val="11487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874240"/>
        <c:crosses val="autoZero"/>
        <c:auto val="1"/>
        <c:lblAlgn val="ctr"/>
        <c:lblOffset val="100"/>
        <c:tickLblSkip val="1"/>
        <c:tickMarkSkip val="1"/>
        <c:noMultiLvlLbl val="0"/>
      </c:catAx>
      <c:valAx>
        <c:axId val="11487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7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93,769
92,736
34.45
35,996,220
34,716,751
1,152,931
19,786,634
33,736,299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には大規模企業が集中しているため、平均を上回る税収があり、類似団体の中でも上位を保っている。一方で景気の影響を受けやすく、景気が低迷している近年の財政力指数は低下傾向にあったが、平成２６年度は、前年度とほぼ横ばいの０．９０となった。第４次行政改革大綱延長版（平成２７年度～平成２８年度が計画期間）では、「徴収率の向上」を引き続き推進すべき課題の一つとしており、徴収強化等自主財源の確保に取り組むとともに、第４次総合計画に沿った施策の重点化を図りながら、財政基盤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124278</xdr:rowOff>
    </xdr:from>
    <xdr:to>
      <xdr:col>7</xdr:col>
      <xdr:colOff>152400</xdr:colOff>
      <xdr:row>37</xdr:row>
      <xdr:rowOff>158750</xdr:rowOff>
    </xdr:to>
    <xdr:cxnSp macro="">
      <xdr:nvCxnSpPr>
        <xdr:cNvPr id="69" name="直線コネクタ 68"/>
        <xdr:cNvCxnSpPr/>
      </xdr:nvCxnSpPr>
      <xdr:spPr>
        <a:xfrm flipV="1">
          <a:off x="4114800" y="64679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151692</xdr:rowOff>
    </xdr:from>
    <xdr:ext cx="762000" cy="259045"/>
    <xdr:sp macro="" textlink="">
      <xdr:nvSpPr>
        <xdr:cNvPr id="70"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124278</xdr:rowOff>
    </xdr:from>
    <xdr:to>
      <xdr:col>6</xdr:col>
      <xdr:colOff>0</xdr:colOff>
      <xdr:row>37</xdr:row>
      <xdr:rowOff>158750</xdr:rowOff>
    </xdr:to>
    <xdr:cxnSp macro="">
      <xdr:nvCxnSpPr>
        <xdr:cNvPr id="72" name="直線コネクタ 71"/>
        <xdr:cNvCxnSpPr/>
      </xdr:nvCxnSpPr>
      <xdr:spPr>
        <a:xfrm>
          <a:off x="3225800" y="64679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129012</xdr:rowOff>
    </xdr:from>
    <xdr:ext cx="736600" cy="259045"/>
    <xdr:sp macro="" textlink="">
      <xdr:nvSpPr>
        <xdr:cNvPr id="74" name="テキスト ボックス 73"/>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20864</xdr:rowOff>
    </xdr:from>
    <xdr:to>
      <xdr:col>4</xdr:col>
      <xdr:colOff>482600</xdr:colOff>
      <xdr:row>37</xdr:row>
      <xdr:rowOff>124278</xdr:rowOff>
    </xdr:to>
    <xdr:cxnSp macro="">
      <xdr:nvCxnSpPr>
        <xdr:cNvPr id="75" name="直線コネクタ 74"/>
        <xdr:cNvCxnSpPr/>
      </xdr:nvCxnSpPr>
      <xdr:spPr>
        <a:xfrm>
          <a:off x="2336800" y="636451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54428</xdr:rowOff>
    </xdr:from>
    <xdr:to>
      <xdr:col>3</xdr:col>
      <xdr:colOff>279400</xdr:colOff>
      <xdr:row>37</xdr:row>
      <xdr:rowOff>20864</xdr:rowOff>
    </xdr:to>
    <xdr:cxnSp macro="">
      <xdr:nvCxnSpPr>
        <xdr:cNvPr id="78" name="直線コネクタ 77"/>
        <xdr:cNvCxnSpPr/>
      </xdr:nvCxnSpPr>
      <xdr:spPr>
        <a:xfrm>
          <a:off x="1447800" y="6226628"/>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23784</xdr:rowOff>
    </xdr:from>
    <xdr:ext cx="762000" cy="259045"/>
    <xdr:sp macro="" textlink="">
      <xdr:nvSpPr>
        <xdr:cNvPr id="82" name="テキスト ボックス 81"/>
        <xdr:cNvSpPr txBox="1"/>
      </xdr:nvSpPr>
      <xdr:spPr>
        <a:xfrm>
          <a:off x="1066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73478</xdr:rowOff>
    </xdr:from>
    <xdr:to>
      <xdr:col>7</xdr:col>
      <xdr:colOff>203200</xdr:colOff>
      <xdr:row>38</xdr:row>
      <xdr:rowOff>3628</xdr:rowOff>
    </xdr:to>
    <xdr:sp macro="" textlink="">
      <xdr:nvSpPr>
        <xdr:cNvPr id="88" name="円/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90" name="円/楕円 89"/>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91" name="テキスト ボックス 90"/>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73478</xdr:rowOff>
    </xdr:from>
    <xdr:to>
      <xdr:col>4</xdr:col>
      <xdr:colOff>533400</xdr:colOff>
      <xdr:row>38</xdr:row>
      <xdr:rowOff>3628</xdr:rowOff>
    </xdr:to>
    <xdr:sp macro="" textlink="">
      <xdr:nvSpPr>
        <xdr:cNvPr id="92" name="円/楕円 91"/>
        <xdr:cNvSpPr/>
      </xdr:nvSpPr>
      <xdr:spPr>
        <a:xfrm>
          <a:off x="3175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13805</xdr:rowOff>
    </xdr:from>
    <xdr:ext cx="762000" cy="259045"/>
    <xdr:sp macro="" textlink="">
      <xdr:nvSpPr>
        <xdr:cNvPr id="93" name="テキスト ボックス 92"/>
        <xdr:cNvSpPr txBox="1"/>
      </xdr:nvSpPr>
      <xdr:spPr>
        <a:xfrm>
          <a:off x="2844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141514</xdr:rowOff>
    </xdr:from>
    <xdr:to>
      <xdr:col>3</xdr:col>
      <xdr:colOff>330200</xdr:colOff>
      <xdr:row>37</xdr:row>
      <xdr:rowOff>71664</xdr:rowOff>
    </xdr:to>
    <xdr:sp macro="" textlink="">
      <xdr:nvSpPr>
        <xdr:cNvPr id="94" name="円/楕円 93"/>
        <xdr:cNvSpPr/>
      </xdr:nvSpPr>
      <xdr:spPr>
        <a:xfrm>
          <a:off x="2286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81841</xdr:rowOff>
    </xdr:from>
    <xdr:ext cx="762000" cy="259045"/>
    <xdr:sp macro="" textlink="">
      <xdr:nvSpPr>
        <xdr:cNvPr id="95" name="テキスト ボックス 94"/>
        <xdr:cNvSpPr txBox="1"/>
      </xdr:nvSpPr>
      <xdr:spPr>
        <a:xfrm>
          <a:off x="1955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3628</xdr:rowOff>
    </xdr:from>
    <xdr:to>
      <xdr:col>2</xdr:col>
      <xdr:colOff>127000</xdr:colOff>
      <xdr:row>36</xdr:row>
      <xdr:rowOff>105228</xdr:rowOff>
    </xdr:to>
    <xdr:sp macro="" textlink="">
      <xdr:nvSpPr>
        <xdr:cNvPr id="96" name="円/楕円 95"/>
        <xdr:cNvSpPr/>
      </xdr:nvSpPr>
      <xdr:spPr>
        <a:xfrm>
          <a:off x="1397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115405</xdr:rowOff>
    </xdr:from>
    <xdr:ext cx="762000" cy="259045"/>
    <xdr:sp macro="" textlink="">
      <xdr:nvSpPr>
        <xdr:cNvPr id="97" name="テキスト ボックス 96"/>
        <xdr:cNvSpPr txBox="1"/>
      </xdr:nvSpPr>
      <xdr:spPr>
        <a:xfrm>
          <a:off x="1066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第４次行政改革による事務事業の見直しや、定員適正化計画に基づく総人件費の抑制により、平成２４年度決算から数値の改善が見られる。平成２６年度決算の歳出においては、扶助費、人件費、公債費の増加により義務的経費の構成比も前年度に比べ増加となったが、歳入において、企業実績の回復による法人市民税収入の増加があり、経常収支比率は前年度より１．４ポイント改善した。今後もインフラ・公共施設の改修・更新経費等の増大が懸念されるため、第４次行政改革大綱延長版の実施計画に基づき経費の削減に努め、現在の水準を維持し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159173</xdr:rowOff>
    </xdr:from>
    <xdr:to>
      <xdr:col>7</xdr:col>
      <xdr:colOff>152400</xdr:colOff>
      <xdr:row>59</xdr:row>
      <xdr:rowOff>100330</xdr:rowOff>
    </xdr:to>
    <xdr:cxnSp macro="">
      <xdr:nvCxnSpPr>
        <xdr:cNvPr id="132" name="直線コネクタ 131"/>
        <xdr:cNvCxnSpPr/>
      </xdr:nvCxnSpPr>
      <xdr:spPr>
        <a:xfrm flipV="1">
          <a:off x="4114800" y="101032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60</xdr:row>
      <xdr:rowOff>41487</xdr:rowOff>
    </xdr:to>
    <xdr:cxnSp macro="">
      <xdr:nvCxnSpPr>
        <xdr:cNvPr id="135" name="直線コネクタ 134"/>
        <xdr:cNvCxnSpPr/>
      </xdr:nvCxnSpPr>
      <xdr:spPr>
        <a:xfrm flipV="1">
          <a:off x="3225800" y="102158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11854</xdr:rowOff>
    </xdr:from>
    <xdr:to>
      <xdr:col>4</xdr:col>
      <xdr:colOff>482600</xdr:colOff>
      <xdr:row>60</xdr:row>
      <xdr:rowOff>41487</xdr:rowOff>
    </xdr:to>
    <xdr:cxnSp macro="">
      <xdr:nvCxnSpPr>
        <xdr:cNvPr id="138" name="直線コネクタ 137"/>
        <xdr:cNvCxnSpPr/>
      </xdr:nvCxnSpPr>
      <xdr:spPr>
        <a:xfrm>
          <a:off x="2336800" y="101274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11854</xdr:rowOff>
    </xdr:from>
    <xdr:to>
      <xdr:col>3</xdr:col>
      <xdr:colOff>279400</xdr:colOff>
      <xdr:row>59</xdr:row>
      <xdr:rowOff>108373</xdr:rowOff>
    </xdr:to>
    <xdr:cxnSp macro="">
      <xdr:nvCxnSpPr>
        <xdr:cNvPr id="141" name="直線コネクタ 140"/>
        <xdr:cNvCxnSpPr/>
      </xdr:nvCxnSpPr>
      <xdr:spPr>
        <a:xfrm flipV="1">
          <a:off x="1447800" y="101274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52933</xdr:rowOff>
    </xdr:from>
    <xdr:ext cx="762000" cy="259045"/>
    <xdr:sp macro="" textlink="">
      <xdr:nvSpPr>
        <xdr:cNvPr id="145" name="テキスト ボックス 144"/>
        <xdr:cNvSpPr txBox="1"/>
      </xdr:nvSpPr>
      <xdr:spPr>
        <a:xfrm>
          <a:off x="1066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108373</xdr:rowOff>
    </xdr:from>
    <xdr:to>
      <xdr:col>7</xdr:col>
      <xdr:colOff>203200</xdr:colOff>
      <xdr:row>59</xdr:row>
      <xdr:rowOff>38523</xdr:rowOff>
    </xdr:to>
    <xdr:sp macro="" textlink="">
      <xdr:nvSpPr>
        <xdr:cNvPr id="151" name="円/楕円 150"/>
        <xdr:cNvSpPr/>
      </xdr:nvSpPr>
      <xdr:spPr>
        <a:xfrm>
          <a:off x="49022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124900</xdr:rowOff>
    </xdr:from>
    <xdr:ext cx="762000" cy="259045"/>
    <xdr:sp macro="" textlink="">
      <xdr:nvSpPr>
        <xdr:cNvPr id="152" name="財政構造の弾力性該当値テキスト"/>
        <xdr:cNvSpPr txBox="1"/>
      </xdr:nvSpPr>
      <xdr:spPr>
        <a:xfrm>
          <a:off x="5041900" y="989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49530</xdr:rowOff>
    </xdr:from>
    <xdr:to>
      <xdr:col>6</xdr:col>
      <xdr:colOff>50800</xdr:colOff>
      <xdr:row>59</xdr:row>
      <xdr:rowOff>151130</xdr:rowOff>
    </xdr:to>
    <xdr:sp macro="" textlink="">
      <xdr:nvSpPr>
        <xdr:cNvPr id="153" name="円/楕円 152"/>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161307</xdr:rowOff>
    </xdr:from>
    <xdr:ext cx="736600" cy="259045"/>
    <xdr:sp macro="" textlink="">
      <xdr:nvSpPr>
        <xdr:cNvPr id="154" name="テキスト ボックス 153"/>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162137</xdr:rowOff>
    </xdr:from>
    <xdr:to>
      <xdr:col>4</xdr:col>
      <xdr:colOff>533400</xdr:colOff>
      <xdr:row>60</xdr:row>
      <xdr:rowOff>92287</xdr:rowOff>
    </xdr:to>
    <xdr:sp macro="" textlink="">
      <xdr:nvSpPr>
        <xdr:cNvPr id="155" name="円/楕円 154"/>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102464</xdr:rowOff>
    </xdr:from>
    <xdr:ext cx="762000" cy="259045"/>
    <xdr:sp macro="" textlink="">
      <xdr:nvSpPr>
        <xdr:cNvPr id="156" name="テキスト ボックス 155"/>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132504</xdr:rowOff>
    </xdr:from>
    <xdr:to>
      <xdr:col>3</xdr:col>
      <xdr:colOff>330200</xdr:colOff>
      <xdr:row>59</xdr:row>
      <xdr:rowOff>62654</xdr:rowOff>
    </xdr:to>
    <xdr:sp macro="" textlink="">
      <xdr:nvSpPr>
        <xdr:cNvPr id="157" name="円/楕円 156"/>
        <xdr:cNvSpPr/>
      </xdr:nvSpPr>
      <xdr:spPr>
        <a:xfrm>
          <a:off x="2286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72831</xdr:rowOff>
    </xdr:from>
    <xdr:ext cx="762000" cy="259045"/>
    <xdr:sp macro="" textlink="">
      <xdr:nvSpPr>
        <xdr:cNvPr id="158" name="テキスト ボックス 157"/>
        <xdr:cNvSpPr txBox="1"/>
      </xdr:nvSpPr>
      <xdr:spPr>
        <a:xfrm>
          <a:off x="1955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9" name="円/楕円 158"/>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60" name="テキスト ボックス 159"/>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人口１人当たり人件費・物件費等決算額は、</a:t>
          </a:r>
          <a:r>
            <a:rPr kumimoji="1" lang="ja-JP" altLang="ja-JP" sz="1300" baseline="0">
              <a:solidFill>
                <a:schemeClr val="dk1"/>
              </a:solidFill>
              <a:effectLst/>
              <a:latin typeface="+mn-lt"/>
              <a:ea typeface="+mn-ea"/>
              <a:cs typeface="+mn-cs"/>
            </a:rPr>
            <a:t>類似団体平均、全国平均、兵庫県平均の全てと比較して下回っている</a:t>
          </a:r>
          <a:r>
            <a:rPr kumimoji="1" lang="ja-JP" altLang="en-US" sz="1300" baseline="0">
              <a:solidFill>
                <a:schemeClr val="dk1"/>
              </a:solidFill>
              <a:effectLst/>
              <a:latin typeface="ＭＳ Ｐゴシック"/>
              <a:ea typeface="+mn-ea"/>
              <a:cs typeface="+mn-cs"/>
            </a:rPr>
            <a:t>。</a:t>
          </a:r>
          <a:r>
            <a:rPr kumimoji="1" lang="ja-JP" altLang="ja-JP" sz="1300" baseline="0">
              <a:solidFill>
                <a:schemeClr val="dk1"/>
              </a:solidFill>
              <a:effectLst/>
              <a:latin typeface="+mn-lt"/>
              <a:ea typeface="+mn-ea"/>
              <a:cs typeface="+mn-cs"/>
            </a:rPr>
            <a:t>人件費については、定員適正化計画に基づき抑制を行ってきており</a:t>
          </a:r>
          <a:r>
            <a:rPr kumimoji="1" lang="ja-JP" altLang="ja-JP" sz="1100">
              <a:solidFill>
                <a:schemeClr val="dk1"/>
              </a:solidFill>
              <a:effectLst/>
              <a:latin typeface="+mn-lt"/>
              <a:ea typeface="+mn-ea"/>
              <a:cs typeface="+mn-cs"/>
            </a:rPr>
            <a:t>、</a:t>
          </a:r>
          <a:r>
            <a:rPr kumimoji="1" lang="ja-JP" altLang="en-US" sz="1300">
              <a:latin typeface="ＭＳ Ｐゴシック"/>
            </a:rPr>
            <a:t>今後も引き続き計画に沿った中長期的な計画的採用を検討し、実施していく。</a:t>
          </a:r>
          <a:r>
            <a:rPr kumimoji="1" lang="ja-JP" altLang="en-US" sz="1300" baseline="0">
              <a:solidFill>
                <a:schemeClr val="dk1"/>
              </a:solidFill>
              <a:effectLst/>
              <a:latin typeface="+mn-lt"/>
              <a:ea typeface="+mn-ea"/>
              <a:cs typeface="+mn-cs"/>
            </a:rPr>
            <a:t>物件費等についても事務事業の見直しにより徹底的な削減に努め、財政の適正化を図っていく。</a:t>
          </a:r>
          <a:endParaRPr kumimoji="1" lang="ja-JP" altLang="en-US" sz="1300" baseline="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2747</xdr:rowOff>
    </xdr:from>
    <xdr:to>
      <xdr:col>7</xdr:col>
      <xdr:colOff>152400</xdr:colOff>
      <xdr:row>83</xdr:row>
      <xdr:rowOff>117242</xdr:rowOff>
    </xdr:to>
    <xdr:cxnSp macro="">
      <xdr:nvCxnSpPr>
        <xdr:cNvPr id="195" name="直線コネクタ 194"/>
        <xdr:cNvCxnSpPr/>
      </xdr:nvCxnSpPr>
      <xdr:spPr>
        <a:xfrm>
          <a:off x="4114800" y="14233097"/>
          <a:ext cx="838200" cy="11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103168</xdr:rowOff>
    </xdr:from>
    <xdr:ext cx="762000" cy="259045"/>
    <xdr:sp macro="" textlink="">
      <xdr:nvSpPr>
        <xdr:cNvPr id="196" name="人件費・物件費等の状況平均値テキスト"/>
        <xdr:cNvSpPr txBox="1"/>
      </xdr:nvSpPr>
      <xdr:spPr>
        <a:xfrm>
          <a:off x="5041900" y="14333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2747</xdr:rowOff>
    </xdr:from>
    <xdr:to>
      <xdr:col>6</xdr:col>
      <xdr:colOff>0</xdr:colOff>
      <xdr:row>83</xdr:row>
      <xdr:rowOff>54084</xdr:rowOff>
    </xdr:to>
    <xdr:cxnSp macro="">
      <xdr:nvCxnSpPr>
        <xdr:cNvPr id="198" name="直線コネクタ 197"/>
        <xdr:cNvCxnSpPr/>
      </xdr:nvCxnSpPr>
      <xdr:spPr>
        <a:xfrm flipV="1">
          <a:off x="3225800" y="14233097"/>
          <a:ext cx="889000" cy="5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151131</xdr:rowOff>
    </xdr:from>
    <xdr:ext cx="736600" cy="259045"/>
    <xdr:sp macro="" textlink="">
      <xdr:nvSpPr>
        <xdr:cNvPr id="200" name="テキスト ボックス 199"/>
        <xdr:cNvSpPr txBox="1"/>
      </xdr:nvSpPr>
      <xdr:spPr>
        <a:xfrm>
          <a:off x="3733800" y="143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40872</xdr:rowOff>
    </xdr:from>
    <xdr:to>
      <xdr:col>4</xdr:col>
      <xdr:colOff>482600</xdr:colOff>
      <xdr:row>83</xdr:row>
      <xdr:rowOff>54084</xdr:rowOff>
    </xdr:to>
    <xdr:cxnSp macro="">
      <xdr:nvCxnSpPr>
        <xdr:cNvPr id="201" name="直線コネクタ 200"/>
        <xdr:cNvCxnSpPr/>
      </xdr:nvCxnSpPr>
      <xdr:spPr>
        <a:xfrm>
          <a:off x="2336800" y="14271222"/>
          <a:ext cx="889000" cy="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6264</xdr:rowOff>
    </xdr:from>
    <xdr:ext cx="762000" cy="259045"/>
    <xdr:sp macro="" textlink="">
      <xdr:nvSpPr>
        <xdr:cNvPr id="203" name="テキスト ボックス 202"/>
        <xdr:cNvSpPr txBox="1"/>
      </xdr:nvSpPr>
      <xdr:spPr>
        <a:xfrm>
          <a:off x="2844800" y="1440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113247</xdr:rowOff>
    </xdr:from>
    <xdr:to>
      <xdr:col>3</xdr:col>
      <xdr:colOff>279400</xdr:colOff>
      <xdr:row>83</xdr:row>
      <xdr:rowOff>40872</xdr:rowOff>
    </xdr:to>
    <xdr:cxnSp macro="">
      <xdr:nvCxnSpPr>
        <xdr:cNvPr id="204" name="直線コネクタ 203"/>
        <xdr:cNvCxnSpPr/>
      </xdr:nvCxnSpPr>
      <xdr:spPr>
        <a:xfrm>
          <a:off x="1447800" y="14172147"/>
          <a:ext cx="889000" cy="9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111028</xdr:rowOff>
    </xdr:from>
    <xdr:ext cx="762000" cy="259045"/>
    <xdr:sp macro="" textlink="">
      <xdr:nvSpPr>
        <xdr:cNvPr id="206" name="テキスト ボックス 205"/>
        <xdr:cNvSpPr txBox="1"/>
      </xdr:nvSpPr>
      <xdr:spPr>
        <a:xfrm>
          <a:off x="1955800" y="145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123120</xdr:rowOff>
    </xdr:from>
    <xdr:ext cx="762000" cy="259045"/>
    <xdr:sp macro="" textlink="">
      <xdr:nvSpPr>
        <xdr:cNvPr id="208" name="テキスト ボックス 207"/>
        <xdr:cNvSpPr txBox="1"/>
      </xdr:nvSpPr>
      <xdr:spPr>
        <a:xfrm>
          <a:off x="1066800" y="143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66442</xdr:rowOff>
    </xdr:from>
    <xdr:to>
      <xdr:col>7</xdr:col>
      <xdr:colOff>203200</xdr:colOff>
      <xdr:row>83</xdr:row>
      <xdr:rowOff>168042</xdr:rowOff>
    </xdr:to>
    <xdr:sp macro="" textlink="">
      <xdr:nvSpPr>
        <xdr:cNvPr id="214" name="円/楕円 213"/>
        <xdr:cNvSpPr/>
      </xdr:nvSpPr>
      <xdr:spPr>
        <a:xfrm>
          <a:off x="4902200" y="142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82969</xdr:rowOff>
    </xdr:from>
    <xdr:ext cx="762000" cy="259045"/>
    <xdr:sp macro="" textlink="">
      <xdr:nvSpPr>
        <xdr:cNvPr id="215" name="人件費・物件費等の状況該当値テキスト"/>
        <xdr:cNvSpPr txBox="1"/>
      </xdr:nvSpPr>
      <xdr:spPr>
        <a:xfrm>
          <a:off x="5041900" y="141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123397</xdr:rowOff>
    </xdr:from>
    <xdr:to>
      <xdr:col>6</xdr:col>
      <xdr:colOff>50800</xdr:colOff>
      <xdr:row>83</xdr:row>
      <xdr:rowOff>53547</xdr:rowOff>
    </xdr:to>
    <xdr:sp macro="" textlink="">
      <xdr:nvSpPr>
        <xdr:cNvPr id="216" name="円/楕円 215"/>
        <xdr:cNvSpPr/>
      </xdr:nvSpPr>
      <xdr:spPr>
        <a:xfrm>
          <a:off x="4064000" y="141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63724</xdr:rowOff>
    </xdr:from>
    <xdr:ext cx="736600" cy="259045"/>
    <xdr:sp macro="" textlink="">
      <xdr:nvSpPr>
        <xdr:cNvPr id="217" name="テキスト ボックス 216"/>
        <xdr:cNvSpPr txBox="1"/>
      </xdr:nvSpPr>
      <xdr:spPr>
        <a:xfrm>
          <a:off x="3733800" y="1395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3284</xdr:rowOff>
    </xdr:from>
    <xdr:to>
      <xdr:col>4</xdr:col>
      <xdr:colOff>533400</xdr:colOff>
      <xdr:row>83</xdr:row>
      <xdr:rowOff>104884</xdr:rowOff>
    </xdr:to>
    <xdr:sp macro="" textlink="">
      <xdr:nvSpPr>
        <xdr:cNvPr id="218" name="円/楕円 217"/>
        <xdr:cNvSpPr/>
      </xdr:nvSpPr>
      <xdr:spPr>
        <a:xfrm>
          <a:off x="3175000" y="14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115061</xdr:rowOff>
    </xdr:from>
    <xdr:ext cx="762000" cy="259045"/>
    <xdr:sp macro="" textlink="">
      <xdr:nvSpPr>
        <xdr:cNvPr id="219" name="テキスト ボックス 218"/>
        <xdr:cNvSpPr txBox="1"/>
      </xdr:nvSpPr>
      <xdr:spPr>
        <a:xfrm>
          <a:off x="2844800" y="140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104,058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161522</xdr:rowOff>
    </xdr:from>
    <xdr:to>
      <xdr:col>3</xdr:col>
      <xdr:colOff>330200</xdr:colOff>
      <xdr:row>83</xdr:row>
      <xdr:rowOff>91672</xdr:rowOff>
    </xdr:to>
    <xdr:sp macro="" textlink="">
      <xdr:nvSpPr>
        <xdr:cNvPr id="220" name="円/楕円 219"/>
        <xdr:cNvSpPr/>
      </xdr:nvSpPr>
      <xdr:spPr>
        <a:xfrm>
          <a:off x="2286000" y="142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101849</xdr:rowOff>
    </xdr:from>
    <xdr:ext cx="762000" cy="259045"/>
    <xdr:sp macro="" textlink="">
      <xdr:nvSpPr>
        <xdr:cNvPr id="221" name="テキスト ボックス 220"/>
        <xdr:cNvSpPr txBox="1"/>
      </xdr:nvSpPr>
      <xdr:spPr>
        <a:xfrm>
          <a:off x="1955800" y="139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62447</xdr:rowOff>
    </xdr:from>
    <xdr:to>
      <xdr:col>2</xdr:col>
      <xdr:colOff>127000</xdr:colOff>
      <xdr:row>82</xdr:row>
      <xdr:rowOff>164047</xdr:rowOff>
    </xdr:to>
    <xdr:sp macro="" textlink="">
      <xdr:nvSpPr>
        <xdr:cNvPr id="222" name="円/楕円 221"/>
        <xdr:cNvSpPr/>
      </xdr:nvSpPr>
      <xdr:spPr>
        <a:xfrm>
          <a:off x="1397000" y="141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2774</xdr:rowOff>
    </xdr:from>
    <xdr:ext cx="762000" cy="259045"/>
    <xdr:sp macro="" textlink="">
      <xdr:nvSpPr>
        <xdr:cNvPr id="223" name="テキスト ボックス 222"/>
        <xdr:cNvSpPr txBox="1"/>
      </xdr:nvSpPr>
      <xdr:spPr>
        <a:xfrm>
          <a:off x="1066800" y="1389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前年度から微増し９９．３となり、類似団体平均を上回っている。今後も国や地域の民間給与を考慮しながら、勤務成績に応じた給与制度の確立、各種手当の適正化などにより、給与水準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85</xdr:row>
      <xdr:rowOff>4939</xdr:rowOff>
    </xdr:to>
    <xdr:cxnSp macro="">
      <xdr:nvCxnSpPr>
        <xdr:cNvPr id="252" name="直線コネクタ 251"/>
        <xdr:cNvCxnSpPr/>
      </xdr:nvCxnSpPr>
      <xdr:spPr>
        <a:xfrm flipV="1">
          <a:off x="17018000" y="13680016"/>
          <a:ext cx="0" cy="8981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53"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54" name="直線コネクタ 253"/>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130528</xdr:rowOff>
    </xdr:from>
    <xdr:to>
      <xdr:col>24</xdr:col>
      <xdr:colOff>558800</xdr:colOff>
      <xdr:row>83</xdr:row>
      <xdr:rowOff>12700</xdr:rowOff>
    </xdr:to>
    <xdr:cxnSp macro="">
      <xdr:nvCxnSpPr>
        <xdr:cNvPr id="257" name="直線コネクタ 256"/>
        <xdr:cNvCxnSpPr/>
      </xdr:nvCxnSpPr>
      <xdr:spPr>
        <a:xfrm>
          <a:off x="16179800" y="141894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15822</xdr:rowOff>
    </xdr:from>
    <xdr:ext cx="762000" cy="259045"/>
    <xdr:sp macro="" textlink="">
      <xdr:nvSpPr>
        <xdr:cNvPr id="258" name="給与水準   （国との比較）平均値テキスト"/>
        <xdr:cNvSpPr txBox="1"/>
      </xdr:nvSpPr>
      <xdr:spPr>
        <a:xfrm>
          <a:off x="17106900" y="13903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9" name="フローチャート : 判断 258"/>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88</xdr:row>
      <xdr:rowOff>120650</xdr:rowOff>
    </xdr:to>
    <xdr:cxnSp macro="">
      <xdr:nvCxnSpPr>
        <xdr:cNvPr id="260" name="直線コネクタ 259"/>
        <xdr:cNvCxnSpPr/>
      </xdr:nvCxnSpPr>
      <xdr:spPr>
        <a:xfrm flipV="1">
          <a:off x="15290800" y="14189428"/>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170745</xdr:rowOff>
    </xdr:from>
    <xdr:to>
      <xdr:col>23</xdr:col>
      <xdr:colOff>457200</xdr:colOff>
      <xdr:row>82</xdr:row>
      <xdr:rowOff>100895</xdr:rowOff>
    </xdr:to>
    <xdr:sp macro="" textlink="">
      <xdr:nvSpPr>
        <xdr:cNvPr id="261" name="フローチャート : 判断 260"/>
        <xdr:cNvSpPr/>
      </xdr:nvSpPr>
      <xdr:spPr>
        <a:xfrm>
          <a:off x="161290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62" name="テキスト ボックス 261"/>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89</xdr:row>
      <xdr:rowOff>83255</xdr:rowOff>
    </xdr:to>
    <xdr:cxnSp macro="">
      <xdr:nvCxnSpPr>
        <xdr:cNvPr id="263" name="直線コネクタ 262"/>
        <xdr:cNvCxnSpPr/>
      </xdr:nvCxnSpPr>
      <xdr:spPr>
        <a:xfrm flipV="1">
          <a:off x="14401800" y="152082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160866</xdr:rowOff>
    </xdr:from>
    <xdr:to>
      <xdr:col>22</xdr:col>
      <xdr:colOff>254000</xdr:colOff>
      <xdr:row>88</xdr:row>
      <xdr:rowOff>91016</xdr:rowOff>
    </xdr:to>
    <xdr:sp macro="" textlink="">
      <xdr:nvSpPr>
        <xdr:cNvPr id="264" name="フローチャート : 判断 263"/>
        <xdr:cNvSpPr/>
      </xdr:nvSpPr>
      <xdr:spPr>
        <a:xfrm>
          <a:off x="15240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101193</xdr:rowOff>
    </xdr:from>
    <xdr:ext cx="762000" cy="259045"/>
    <xdr:sp macro="" textlink="">
      <xdr:nvSpPr>
        <xdr:cNvPr id="265" name="テキスト ボックス 264"/>
        <xdr:cNvSpPr txBox="1"/>
      </xdr:nvSpPr>
      <xdr:spPr>
        <a:xfrm>
          <a:off x="14909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130528</xdr:rowOff>
    </xdr:from>
    <xdr:to>
      <xdr:col>21</xdr:col>
      <xdr:colOff>0</xdr:colOff>
      <xdr:row>89</xdr:row>
      <xdr:rowOff>83255</xdr:rowOff>
    </xdr:to>
    <xdr:cxnSp macro="">
      <xdr:nvCxnSpPr>
        <xdr:cNvPr id="266" name="直線コネクタ 265"/>
        <xdr:cNvCxnSpPr/>
      </xdr:nvCxnSpPr>
      <xdr:spPr>
        <a:xfrm>
          <a:off x="13512800" y="14189428"/>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7" name="フローチャート :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130528</xdr:rowOff>
    </xdr:from>
    <xdr:to>
      <xdr:col>19</xdr:col>
      <xdr:colOff>533400</xdr:colOff>
      <xdr:row>82</xdr:row>
      <xdr:rowOff>60678</xdr:rowOff>
    </xdr:to>
    <xdr:sp macro="" textlink="">
      <xdr:nvSpPr>
        <xdr:cNvPr id="269" name="フローチャート : 判断 268"/>
        <xdr:cNvSpPr/>
      </xdr:nvSpPr>
      <xdr:spPr>
        <a:xfrm>
          <a:off x="134620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70855</xdr:rowOff>
    </xdr:from>
    <xdr:ext cx="762000" cy="259045"/>
    <xdr:sp macro="" textlink="">
      <xdr:nvSpPr>
        <xdr:cNvPr id="270" name="テキスト ボックス 269"/>
        <xdr:cNvSpPr txBox="1"/>
      </xdr:nvSpPr>
      <xdr:spPr>
        <a:xfrm>
          <a:off x="13131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133350</xdr:rowOff>
    </xdr:from>
    <xdr:to>
      <xdr:col>24</xdr:col>
      <xdr:colOff>609600</xdr:colOff>
      <xdr:row>83</xdr:row>
      <xdr:rowOff>63500</xdr:rowOff>
    </xdr:to>
    <xdr:sp macro="" textlink="">
      <xdr:nvSpPr>
        <xdr:cNvPr id="276" name="円/楕円 275"/>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105427</xdr:rowOff>
    </xdr:from>
    <xdr:ext cx="762000" cy="259045"/>
    <xdr:sp macro="" textlink="">
      <xdr:nvSpPr>
        <xdr:cNvPr id="277" name="給与水準   （国との比較）該当値テキスト"/>
        <xdr:cNvSpPr txBox="1"/>
      </xdr:nvSpPr>
      <xdr:spPr>
        <a:xfrm>
          <a:off x="1710690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79728</xdr:rowOff>
    </xdr:from>
    <xdr:to>
      <xdr:col>23</xdr:col>
      <xdr:colOff>457200</xdr:colOff>
      <xdr:row>83</xdr:row>
      <xdr:rowOff>9878</xdr:rowOff>
    </xdr:to>
    <xdr:sp macro="" textlink="">
      <xdr:nvSpPr>
        <xdr:cNvPr id="278" name="円/楕円 277"/>
        <xdr:cNvSpPr/>
      </xdr:nvSpPr>
      <xdr:spPr>
        <a:xfrm>
          <a:off x="16129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79" name="テキスト ボックス 278"/>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80" name="円/楕円 279"/>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1" name="テキスト ボックス 280"/>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32455</xdr:rowOff>
    </xdr:from>
    <xdr:to>
      <xdr:col>21</xdr:col>
      <xdr:colOff>50800</xdr:colOff>
      <xdr:row>89</xdr:row>
      <xdr:rowOff>134055</xdr:rowOff>
    </xdr:to>
    <xdr:sp macro="" textlink="">
      <xdr:nvSpPr>
        <xdr:cNvPr id="282" name="円/楕円 281"/>
        <xdr:cNvSpPr/>
      </xdr:nvSpPr>
      <xdr:spPr>
        <a:xfrm>
          <a:off x="14351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118832</xdr:rowOff>
    </xdr:from>
    <xdr:ext cx="762000" cy="259045"/>
    <xdr:sp macro="" textlink="">
      <xdr:nvSpPr>
        <xdr:cNvPr id="283" name="テキスト ボックス 282"/>
        <xdr:cNvSpPr txBox="1"/>
      </xdr:nvSpPr>
      <xdr:spPr>
        <a:xfrm>
          <a:off x="14020800" y="1537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79728</xdr:rowOff>
    </xdr:from>
    <xdr:to>
      <xdr:col>19</xdr:col>
      <xdr:colOff>533400</xdr:colOff>
      <xdr:row>83</xdr:row>
      <xdr:rowOff>9878</xdr:rowOff>
    </xdr:to>
    <xdr:sp macro="" textlink="">
      <xdr:nvSpPr>
        <xdr:cNvPr id="284" name="円/楕円 283"/>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166105</xdr:rowOff>
    </xdr:from>
    <xdr:ext cx="762000" cy="259045"/>
    <xdr:sp macro="" textlink="">
      <xdr:nvSpPr>
        <xdr:cNvPr id="285" name="テキスト ボックス 284"/>
        <xdr:cNvSpPr txBox="1"/>
      </xdr:nvSpPr>
      <xdr:spPr>
        <a:xfrm>
          <a:off x="131318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２年に策定した定員適正化計画の目標正規職員数（市民病院を除く）７３５人を、７３０人の実績で達成した。正規職員の欠員補充について、再任用短時間勤務職員や任期付短時間勤務職員を積極活用し、正規職員数を抑制し、一時的な業務増には任期付フルタイム職務職員を活用したこと等による。今後も新定員適正化計画に基づき、更なる人員削減を図るとともに、再任用及び任期付職員の任用を進めながら、総人件費の抑制を図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19" name="直線コネクタ 318"/>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0"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1" name="直線コネクタ 320"/>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2"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3" name="直線コネクタ 322"/>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107791</xdr:rowOff>
    </xdr:from>
    <xdr:to>
      <xdr:col>24</xdr:col>
      <xdr:colOff>558800</xdr:colOff>
      <xdr:row>62</xdr:row>
      <xdr:rowOff>122872</xdr:rowOff>
    </xdr:to>
    <xdr:cxnSp macro="">
      <xdr:nvCxnSpPr>
        <xdr:cNvPr id="324" name="直線コネクタ 323"/>
        <xdr:cNvCxnSpPr/>
      </xdr:nvCxnSpPr>
      <xdr:spPr>
        <a:xfrm flipV="1">
          <a:off x="16179800" y="10737691"/>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6" name="フローチャート :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122872</xdr:rowOff>
    </xdr:from>
    <xdr:to>
      <xdr:col>23</xdr:col>
      <xdr:colOff>406400</xdr:colOff>
      <xdr:row>62</xdr:row>
      <xdr:rowOff>128905</xdr:rowOff>
    </xdr:to>
    <xdr:cxnSp macro="">
      <xdr:nvCxnSpPr>
        <xdr:cNvPr id="327" name="直線コネクタ 326"/>
        <xdr:cNvCxnSpPr/>
      </xdr:nvCxnSpPr>
      <xdr:spPr>
        <a:xfrm flipV="1">
          <a:off x="15290800" y="1075277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28" name="フローチャート : 判断 327"/>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17162</xdr:rowOff>
    </xdr:from>
    <xdr:ext cx="736600" cy="259045"/>
    <xdr:sp macro="" textlink="">
      <xdr:nvSpPr>
        <xdr:cNvPr id="329" name="テキスト ボックス 328"/>
        <xdr:cNvSpPr txBox="1"/>
      </xdr:nvSpPr>
      <xdr:spPr>
        <a:xfrm>
          <a:off x="15798800" y="1081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128905</xdr:rowOff>
    </xdr:from>
    <xdr:to>
      <xdr:col>22</xdr:col>
      <xdr:colOff>203200</xdr:colOff>
      <xdr:row>62</xdr:row>
      <xdr:rowOff>159068</xdr:rowOff>
    </xdr:to>
    <xdr:cxnSp macro="">
      <xdr:nvCxnSpPr>
        <xdr:cNvPr id="330" name="直線コネクタ 329"/>
        <xdr:cNvCxnSpPr/>
      </xdr:nvCxnSpPr>
      <xdr:spPr>
        <a:xfrm flipV="1">
          <a:off x="14401800" y="107588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1" name="フローチャート :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159068</xdr:rowOff>
    </xdr:from>
    <xdr:to>
      <xdr:col>21</xdr:col>
      <xdr:colOff>0</xdr:colOff>
      <xdr:row>63</xdr:row>
      <xdr:rowOff>26829</xdr:rowOff>
    </xdr:to>
    <xdr:cxnSp macro="">
      <xdr:nvCxnSpPr>
        <xdr:cNvPr id="333" name="直線コネクタ 332"/>
        <xdr:cNvCxnSpPr/>
      </xdr:nvCxnSpPr>
      <xdr:spPr>
        <a:xfrm flipV="1">
          <a:off x="13512800" y="10788968"/>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4" name="フローチャート : 判断 333"/>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98601</xdr:rowOff>
    </xdr:from>
    <xdr:ext cx="762000" cy="259045"/>
    <xdr:sp macro="" textlink="">
      <xdr:nvSpPr>
        <xdr:cNvPr id="335" name="テキスト ボックス 334"/>
        <xdr:cNvSpPr txBox="1"/>
      </xdr:nvSpPr>
      <xdr:spPr>
        <a:xfrm>
          <a:off x="14020800" y="1089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6" name="フローチャート : 判断 335"/>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7" name="テキスト ボックス 336"/>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56991</xdr:rowOff>
    </xdr:from>
    <xdr:to>
      <xdr:col>24</xdr:col>
      <xdr:colOff>609600</xdr:colOff>
      <xdr:row>62</xdr:row>
      <xdr:rowOff>158591</xdr:rowOff>
    </xdr:to>
    <xdr:sp macro="" textlink="">
      <xdr:nvSpPr>
        <xdr:cNvPr id="343" name="円/楕円 342"/>
        <xdr:cNvSpPr/>
      </xdr:nvSpPr>
      <xdr:spPr>
        <a:xfrm>
          <a:off x="16967200" y="106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73518</xdr:rowOff>
    </xdr:from>
    <xdr:ext cx="762000" cy="259045"/>
    <xdr:sp macro="" textlink="">
      <xdr:nvSpPr>
        <xdr:cNvPr id="344" name="定員管理の状況該当値テキスト"/>
        <xdr:cNvSpPr txBox="1"/>
      </xdr:nvSpPr>
      <xdr:spPr>
        <a:xfrm>
          <a:off x="171069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72072</xdr:rowOff>
    </xdr:from>
    <xdr:to>
      <xdr:col>23</xdr:col>
      <xdr:colOff>457200</xdr:colOff>
      <xdr:row>63</xdr:row>
      <xdr:rowOff>2222</xdr:rowOff>
    </xdr:to>
    <xdr:sp macro="" textlink="">
      <xdr:nvSpPr>
        <xdr:cNvPr id="345" name="円/楕円 344"/>
        <xdr:cNvSpPr/>
      </xdr:nvSpPr>
      <xdr:spPr>
        <a:xfrm>
          <a:off x="16129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12399</xdr:rowOff>
    </xdr:from>
    <xdr:ext cx="736600" cy="259045"/>
    <xdr:sp macro="" textlink="">
      <xdr:nvSpPr>
        <xdr:cNvPr id="346" name="テキスト ボックス 345"/>
        <xdr:cNvSpPr txBox="1"/>
      </xdr:nvSpPr>
      <xdr:spPr>
        <a:xfrm>
          <a:off x="15798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78105</xdr:rowOff>
    </xdr:from>
    <xdr:to>
      <xdr:col>22</xdr:col>
      <xdr:colOff>254000</xdr:colOff>
      <xdr:row>63</xdr:row>
      <xdr:rowOff>8255</xdr:rowOff>
    </xdr:to>
    <xdr:sp macro="" textlink="">
      <xdr:nvSpPr>
        <xdr:cNvPr id="347" name="円/楕円 346"/>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18432</xdr:rowOff>
    </xdr:from>
    <xdr:ext cx="762000" cy="259045"/>
    <xdr:sp macro="" textlink="">
      <xdr:nvSpPr>
        <xdr:cNvPr id="348" name="テキスト ボックス 347"/>
        <xdr:cNvSpPr txBox="1"/>
      </xdr:nvSpPr>
      <xdr:spPr>
        <a:xfrm>
          <a:off x="14909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108268</xdr:rowOff>
    </xdr:from>
    <xdr:to>
      <xdr:col>21</xdr:col>
      <xdr:colOff>50800</xdr:colOff>
      <xdr:row>63</xdr:row>
      <xdr:rowOff>38418</xdr:rowOff>
    </xdr:to>
    <xdr:sp macro="" textlink="">
      <xdr:nvSpPr>
        <xdr:cNvPr id="349" name="円/楕円 348"/>
        <xdr:cNvSpPr/>
      </xdr:nvSpPr>
      <xdr:spPr>
        <a:xfrm>
          <a:off x="14351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48595</xdr:rowOff>
    </xdr:from>
    <xdr:ext cx="762000" cy="259045"/>
    <xdr:sp macro="" textlink="">
      <xdr:nvSpPr>
        <xdr:cNvPr id="350" name="テキスト ボックス 349"/>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147479</xdr:rowOff>
    </xdr:from>
    <xdr:to>
      <xdr:col>19</xdr:col>
      <xdr:colOff>533400</xdr:colOff>
      <xdr:row>63</xdr:row>
      <xdr:rowOff>77629</xdr:rowOff>
    </xdr:to>
    <xdr:sp macro="" textlink="">
      <xdr:nvSpPr>
        <xdr:cNvPr id="351" name="円/楕円 350"/>
        <xdr:cNvSpPr/>
      </xdr:nvSpPr>
      <xdr:spPr>
        <a:xfrm>
          <a:off x="13462000" y="1077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62406</xdr:rowOff>
    </xdr:from>
    <xdr:ext cx="762000" cy="259045"/>
    <xdr:sp macro="" textlink="">
      <xdr:nvSpPr>
        <xdr:cNvPr id="352" name="テキスト ボックス 351"/>
        <xdr:cNvSpPr txBox="1"/>
      </xdr:nvSpPr>
      <xdr:spPr>
        <a:xfrm>
          <a:off x="13131800" y="1086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第三セクター等改革推進債の元利償還が始まり、実質公債費比率は、前年度よりも０．５ポイント増加した。近年比率が微増しており、類似団体平均も上回っている。今後も第三セクター等改革推進債借入金の償還が続いていくことから、建設事業債発行額の抑制等により、類似団体平均水準を維持できるよう努め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79" name="直線コネクタ 378"/>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0"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1" name="直線コネクタ 380"/>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2"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3" name="直線コネクタ 382"/>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158242</xdr:rowOff>
    </xdr:to>
    <xdr:cxnSp macro="">
      <xdr:nvCxnSpPr>
        <xdr:cNvPr id="384" name="直線コネクタ 383"/>
        <xdr:cNvCxnSpPr/>
      </xdr:nvCxnSpPr>
      <xdr:spPr>
        <a:xfrm>
          <a:off x="16179800" y="71394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5"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6" name="フローチャート : 判断 385"/>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109982</xdr:rowOff>
    </xdr:to>
    <xdr:cxnSp macro="">
      <xdr:nvCxnSpPr>
        <xdr:cNvPr id="387" name="直線コネクタ 386"/>
        <xdr:cNvCxnSpPr/>
      </xdr:nvCxnSpPr>
      <xdr:spPr>
        <a:xfrm>
          <a:off x="15290800" y="71297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88" name="フローチャート : 判断 387"/>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99585</xdr:rowOff>
    </xdr:from>
    <xdr:ext cx="736600" cy="259045"/>
    <xdr:sp macro="" textlink="">
      <xdr:nvSpPr>
        <xdr:cNvPr id="389" name="テキスト ボックス 388"/>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81026</xdr:rowOff>
    </xdr:from>
    <xdr:to>
      <xdr:col>22</xdr:col>
      <xdr:colOff>203200</xdr:colOff>
      <xdr:row>41</xdr:row>
      <xdr:rowOff>100330</xdr:rowOff>
    </xdr:to>
    <xdr:cxnSp macro="">
      <xdr:nvCxnSpPr>
        <xdr:cNvPr id="390" name="直線コネクタ 389"/>
        <xdr:cNvCxnSpPr/>
      </xdr:nvCxnSpPr>
      <xdr:spPr>
        <a:xfrm>
          <a:off x="14401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1" name="フローチャート : 判断 390"/>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2" name="テキスト ボックス 391"/>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81026</xdr:rowOff>
    </xdr:to>
    <xdr:cxnSp macro="">
      <xdr:nvCxnSpPr>
        <xdr:cNvPr id="393" name="直線コネクタ 392"/>
        <xdr:cNvCxnSpPr/>
      </xdr:nvCxnSpPr>
      <xdr:spPr>
        <a:xfrm>
          <a:off x="13512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4" name="フローチャート : 判断 393"/>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101871</xdr:rowOff>
    </xdr:from>
    <xdr:ext cx="762000" cy="259045"/>
    <xdr:sp macro="" textlink="">
      <xdr:nvSpPr>
        <xdr:cNvPr id="395" name="テキスト ボックス 394"/>
        <xdr:cNvSpPr txBox="1"/>
      </xdr:nvSpPr>
      <xdr:spPr>
        <a:xfrm>
          <a:off x="14020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6" name="フローチャート : 判断 395"/>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397" name="テキスト ボックス 39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403" name="円/楕円 402"/>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79519</xdr:rowOff>
    </xdr:from>
    <xdr:ext cx="762000" cy="259045"/>
    <xdr:sp macro="" textlink="">
      <xdr:nvSpPr>
        <xdr:cNvPr id="404" name="公債費負担の状況該当値テキスト"/>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405" name="円/楕円 404"/>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406" name="テキスト ボックス 405"/>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07" name="円/楕円 406"/>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408" name="テキスト ボックス 40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9" name="円/楕円 408"/>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10" name="テキスト ボックス 409"/>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11" name="円/楕円 410"/>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12" name="テキスト ボックス 411"/>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平成</a:t>
          </a:r>
          <a:r>
            <a:rPr kumimoji="1" lang="ja-JP" altLang="en-US" sz="1300" baseline="0">
              <a:solidFill>
                <a:schemeClr val="dk1"/>
              </a:solidFill>
              <a:effectLst/>
              <a:latin typeface="+mn-lt"/>
              <a:ea typeface="+mn-ea"/>
              <a:cs typeface="+mn-cs"/>
            </a:rPr>
            <a:t>２６</a:t>
          </a:r>
          <a:r>
            <a:rPr kumimoji="1" lang="ja-JP" altLang="ja-JP" sz="1300" baseline="0">
              <a:solidFill>
                <a:schemeClr val="dk1"/>
              </a:solidFill>
              <a:effectLst/>
              <a:latin typeface="+mn-lt"/>
              <a:ea typeface="+mn-ea"/>
              <a:cs typeface="+mn-cs"/>
            </a:rPr>
            <a:t>年度</a:t>
          </a:r>
          <a:r>
            <a:rPr kumimoji="1" lang="ja-JP" altLang="en-US" sz="1300" baseline="0">
              <a:solidFill>
                <a:schemeClr val="dk1"/>
              </a:solidFill>
              <a:effectLst/>
              <a:latin typeface="+mn-lt"/>
              <a:ea typeface="+mn-ea"/>
              <a:cs typeface="+mn-cs"/>
            </a:rPr>
            <a:t>は７６．３</a:t>
          </a:r>
          <a:r>
            <a:rPr kumimoji="1" lang="ja-JP" altLang="ja-JP" sz="1300" baseline="0">
              <a:solidFill>
                <a:schemeClr val="dk1"/>
              </a:solidFill>
              <a:effectLst/>
              <a:latin typeface="+mn-lt"/>
              <a:ea typeface="+mn-ea"/>
              <a:cs typeface="+mn-cs"/>
            </a:rPr>
            <a:t>％と、</a:t>
          </a:r>
          <a:r>
            <a:rPr kumimoji="1" lang="ja-JP" altLang="en-US" sz="1300" baseline="0">
              <a:solidFill>
                <a:schemeClr val="dk1"/>
              </a:solidFill>
              <a:effectLst/>
              <a:latin typeface="+mn-lt"/>
              <a:ea typeface="+mn-ea"/>
              <a:cs typeface="+mn-cs"/>
            </a:rPr>
            <a:t>前年度より</a:t>
          </a:r>
          <a:r>
            <a:rPr kumimoji="1" lang="ja-JP" altLang="ja-JP" sz="1300" baseline="0">
              <a:solidFill>
                <a:schemeClr val="dk1"/>
              </a:solidFill>
              <a:effectLst/>
              <a:latin typeface="+mn-lt"/>
              <a:ea typeface="+mn-ea"/>
              <a:cs typeface="+mn-cs"/>
            </a:rPr>
            <a:t>改善した</a:t>
          </a:r>
          <a:r>
            <a:rPr kumimoji="1" lang="ja-JP" altLang="en-US" sz="1300" baseline="0">
              <a:solidFill>
                <a:schemeClr val="dk1"/>
              </a:solidFill>
              <a:effectLst/>
              <a:latin typeface="+mn-lt"/>
              <a:ea typeface="+mn-ea"/>
              <a:cs typeface="+mn-cs"/>
            </a:rPr>
            <a:t>が</a:t>
          </a:r>
          <a:r>
            <a:rPr kumimoji="1" lang="ja-JP" altLang="ja-JP" sz="1300" baseline="0">
              <a:solidFill>
                <a:schemeClr val="dk1"/>
              </a:solidFill>
              <a:effectLst/>
              <a:latin typeface="+mn-lt"/>
              <a:ea typeface="+mn-ea"/>
              <a:cs typeface="+mn-cs"/>
            </a:rPr>
            <a:t>、類似団体平均を大きく上回っている。これは、</a:t>
          </a:r>
          <a:r>
            <a:rPr kumimoji="1" lang="ja-JP" altLang="en-US" sz="1300" baseline="0">
              <a:solidFill>
                <a:schemeClr val="dk1"/>
              </a:solidFill>
              <a:effectLst/>
              <a:latin typeface="+mn-lt"/>
              <a:ea typeface="+mn-ea"/>
              <a:cs typeface="+mn-cs"/>
            </a:rPr>
            <a:t>下水道の整備をハイペースで進めてきたことで、下水道事業の地方債残高が増え、一般会計以外の地方債の償還にあてるための繰入見込額が大きくなっていることが要因であると考えられる。また、土地開発公社の解散に伴い平成２５年度に</a:t>
          </a:r>
          <a:r>
            <a:rPr kumimoji="1" lang="ja-JP" altLang="ja-JP" sz="1300" baseline="0">
              <a:solidFill>
                <a:schemeClr val="dk1"/>
              </a:solidFill>
              <a:effectLst/>
              <a:latin typeface="+mn-lt"/>
              <a:ea typeface="+mn-ea"/>
              <a:cs typeface="+mn-cs"/>
            </a:rPr>
            <a:t>発行した</a:t>
          </a:r>
          <a:r>
            <a:rPr kumimoji="1" lang="ja-JP" altLang="en-US" sz="1300" baseline="0">
              <a:solidFill>
                <a:schemeClr val="dk1"/>
              </a:solidFill>
              <a:effectLst/>
              <a:latin typeface="+mn-lt"/>
              <a:ea typeface="+mn-ea"/>
              <a:cs typeface="+mn-cs"/>
            </a:rPr>
            <a:t>第三セクター等改革推進債も</a:t>
          </a:r>
          <a:r>
            <a:rPr kumimoji="1" lang="ja-JP" altLang="ja-JP" sz="1300" baseline="0">
              <a:solidFill>
                <a:schemeClr val="dk1"/>
              </a:solidFill>
              <a:effectLst/>
              <a:latin typeface="+mn-lt"/>
              <a:ea typeface="+mn-ea"/>
              <a:cs typeface="+mn-cs"/>
            </a:rPr>
            <a:t>影響している。</a:t>
          </a:r>
          <a:r>
            <a:rPr kumimoji="1" lang="ja-JP" altLang="en-US" sz="1300" baseline="0">
              <a:solidFill>
                <a:schemeClr val="dk1"/>
              </a:solidFill>
              <a:effectLst/>
              <a:latin typeface="+mn-lt"/>
              <a:ea typeface="+mn-ea"/>
              <a:cs typeface="+mn-cs"/>
            </a:rPr>
            <a:t>一般会計においては、近年、行政改革により投資的事業を極力抑えてきたが、</a:t>
          </a:r>
          <a:r>
            <a:rPr kumimoji="1" lang="ja-JP" altLang="ja-JP" sz="1300" baseline="0">
              <a:solidFill>
                <a:schemeClr val="dk1"/>
              </a:solidFill>
              <a:effectLst/>
              <a:latin typeface="+mn-lt"/>
              <a:ea typeface="+mn-ea"/>
              <a:cs typeface="+mn-cs"/>
            </a:rPr>
            <a:t>今後は</a:t>
          </a:r>
          <a:r>
            <a:rPr kumimoji="1" lang="ja-JP" altLang="en-US" sz="1300" baseline="0">
              <a:solidFill>
                <a:schemeClr val="dk1"/>
              </a:solidFill>
              <a:effectLst/>
              <a:latin typeface="+mn-lt"/>
              <a:ea typeface="+mn-ea"/>
              <a:cs typeface="+mn-cs"/>
            </a:rPr>
            <a:t>下水道事業も含めて投資的事</a:t>
          </a:r>
          <a:r>
            <a:rPr kumimoji="1" lang="ja-JP" altLang="ja-JP" sz="1300" baseline="0">
              <a:solidFill>
                <a:schemeClr val="dk1"/>
              </a:solidFill>
              <a:effectLst/>
              <a:latin typeface="+mn-lt"/>
              <a:ea typeface="+mn-ea"/>
              <a:cs typeface="+mn-cs"/>
            </a:rPr>
            <a:t>業</a:t>
          </a:r>
          <a:r>
            <a:rPr kumimoji="1" lang="ja-JP" altLang="en-US" sz="1300" baseline="0">
              <a:solidFill>
                <a:schemeClr val="dk1"/>
              </a:solidFill>
              <a:effectLst/>
              <a:latin typeface="+mn-lt"/>
              <a:ea typeface="+mn-ea"/>
              <a:cs typeface="+mn-cs"/>
            </a:rPr>
            <a:t>の整理</a:t>
          </a:r>
          <a:r>
            <a:rPr kumimoji="1" lang="ja-JP" altLang="ja-JP" sz="1300" baseline="0">
              <a:solidFill>
                <a:schemeClr val="dk1"/>
              </a:solidFill>
              <a:effectLst/>
              <a:latin typeface="+mn-lt"/>
              <a:ea typeface="+mn-ea"/>
              <a:cs typeface="+mn-cs"/>
            </a:rPr>
            <a:t>を行い、起債の発行を抑制することで、比率の改善に努めていく。</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55759</xdr:rowOff>
    </xdr:to>
    <xdr:cxnSp macro="">
      <xdr:nvCxnSpPr>
        <xdr:cNvPr id="443" name="直線コネクタ 442"/>
        <xdr:cNvCxnSpPr/>
      </xdr:nvCxnSpPr>
      <xdr:spPr>
        <a:xfrm flipV="1">
          <a:off x="17018000" y="2313214"/>
          <a:ext cx="0" cy="15144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27836</xdr:rowOff>
    </xdr:from>
    <xdr:ext cx="762000" cy="259045"/>
    <xdr:sp macro="" textlink="">
      <xdr:nvSpPr>
        <xdr:cNvPr id="444" name="将来負担の状況最小値テキスト"/>
        <xdr:cNvSpPr txBox="1"/>
      </xdr:nvSpPr>
      <xdr:spPr>
        <a:xfrm>
          <a:off x="17106900" y="379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22</xdr:row>
      <xdr:rowOff>55759</xdr:rowOff>
    </xdr:from>
    <xdr:to>
      <xdr:col>24</xdr:col>
      <xdr:colOff>647700</xdr:colOff>
      <xdr:row>22</xdr:row>
      <xdr:rowOff>55759</xdr:rowOff>
    </xdr:to>
    <xdr:cxnSp macro="">
      <xdr:nvCxnSpPr>
        <xdr:cNvPr id="445" name="直線コネクタ 444"/>
        <xdr:cNvCxnSpPr/>
      </xdr:nvCxnSpPr>
      <xdr:spPr>
        <a:xfrm>
          <a:off x="16929100" y="382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103838</xdr:rowOff>
    </xdr:from>
    <xdr:to>
      <xdr:col>24</xdr:col>
      <xdr:colOff>558800</xdr:colOff>
      <xdr:row>19</xdr:row>
      <xdr:rowOff>43845</xdr:rowOff>
    </xdr:to>
    <xdr:cxnSp macro="">
      <xdr:nvCxnSpPr>
        <xdr:cNvPr id="448" name="直線コネクタ 447"/>
        <xdr:cNvCxnSpPr/>
      </xdr:nvCxnSpPr>
      <xdr:spPr>
        <a:xfrm flipV="1">
          <a:off x="16179800" y="3189938"/>
          <a:ext cx="8382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45918</xdr:rowOff>
    </xdr:from>
    <xdr:ext cx="762000" cy="259045"/>
    <xdr:sp macro="" textlink="">
      <xdr:nvSpPr>
        <xdr:cNvPr id="449" name="将来負担の状況平均値テキスト"/>
        <xdr:cNvSpPr txBox="1"/>
      </xdr:nvSpPr>
      <xdr:spPr>
        <a:xfrm>
          <a:off x="17106900" y="2617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29391</xdr:rowOff>
    </xdr:from>
    <xdr:to>
      <xdr:col>24</xdr:col>
      <xdr:colOff>609600</xdr:colOff>
      <xdr:row>16</xdr:row>
      <xdr:rowOff>130991</xdr:rowOff>
    </xdr:to>
    <xdr:sp macro="" textlink="">
      <xdr:nvSpPr>
        <xdr:cNvPr id="450" name="フローチャート : 判断 449"/>
        <xdr:cNvSpPr/>
      </xdr:nvSpPr>
      <xdr:spPr>
        <a:xfrm>
          <a:off x="16967200" y="277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156936</xdr:rowOff>
    </xdr:from>
    <xdr:to>
      <xdr:col>23</xdr:col>
      <xdr:colOff>406400</xdr:colOff>
      <xdr:row>19</xdr:row>
      <xdr:rowOff>43845</xdr:rowOff>
    </xdr:to>
    <xdr:cxnSp macro="">
      <xdr:nvCxnSpPr>
        <xdr:cNvPr id="451" name="直線コネクタ 450"/>
        <xdr:cNvCxnSpPr/>
      </xdr:nvCxnSpPr>
      <xdr:spPr>
        <a:xfrm>
          <a:off x="15290800" y="3071586"/>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74204</xdr:rowOff>
    </xdr:from>
    <xdr:to>
      <xdr:col>23</xdr:col>
      <xdr:colOff>457200</xdr:colOff>
      <xdr:row>17</xdr:row>
      <xdr:rowOff>4354</xdr:rowOff>
    </xdr:to>
    <xdr:sp macro="" textlink="">
      <xdr:nvSpPr>
        <xdr:cNvPr id="452" name="フローチャート : 判断 451"/>
        <xdr:cNvSpPr/>
      </xdr:nvSpPr>
      <xdr:spPr>
        <a:xfrm>
          <a:off x="16129000" y="281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14531</xdr:rowOff>
    </xdr:from>
    <xdr:ext cx="736600" cy="259045"/>
    <xdr:sp macro="" textlink="">
      <xdr:nvSpPr>
        <xdr:cNvPr id="453" name="テキスト ボックス 452"/>
        <xdr:cNvSpPr txBox="1"/>
      </xdr:nvSpPr>
      <xdr:spPr>
        <a:xfrm>
          <a:off x="15798800" y="258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156936</xdr:rowOff>
    </xdr:from>
    <xdr:to>
      <xdr:col>22</xdr:col>
      <xdr:colOff>203200</xdr:colOff>
      <xdr:row>18</xdr:row>
      <xdr:rowOff>167035</xdr:rowOff>
    </xdr:to>
    <xdr:cxnSp macro="">
      <xdr:nvCxnSpPr>
        <xdr:cNvPr id="454" name="直線コネクタ 453"/>
        <xdr:cNvCxnSpPr/>
      </xdr:nvCxnSpPr>
      <xdr:spPr>
        <a:xfrm flipV="1">
          <a:off x="14401800" y="3071586"/>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9616</xdr:rowOff>
    </xdr:from>
    <xdr:to>
      <xdr:col>22</xdr:col>
      <xdr:colOff>254000</xdr:colOff>
      <xdr:row>17</xdr:row>
      <xdr:rowOff>111216</xdr:rowOff>
    </xdr:to>
    <xdr:sp macro="" textlink="">
      <xdr:nvSpPr>
        <xdr:cNvPr id="455" name="フローチャート : 判断 454"/>
        <xdr:cNvSpPr/>
      </xdr:nvSpPr>
      <xdr:spPr>
        <a:xfrm>
          <a:off x="15240000" y="292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121393</xdr:rowOff>
    </xdr:from>
    <xdr:ext cx="762000" cy="259045"/>
    <xdr:sp macro="" textlink="">
      <xdr:nvSpPr>
        <xdr:cNvPr id="456" name="テキスト ボックス 455"/>
        <xdr:cNvSpPr txBox="1"/>
      </xdr:nvSpPr>
      <xdr:spPr>
        <a:xfrm>
          <a:off x="14909800" y="269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167035</xdr:rowOff>
    </xdr:from>
    <xdr:to>
      <xdr:col>21</xdr:col>
      <xdr:colOff>0</xdr:colOff>
      <xdr:row>20</xdr:row>
      <xdr:rowOff>24069</xdr:rowOff>
    </xdr:to>
    <xdr:cxnSp macro="">
      <xdr:nvCxnSpPr>
        <xdr:cNvPr id="457" name="直線コネクタ 456"/>
        <xdr:cNvCxnSpPr/>
      </xdr:nvCxnSpPr>
      <xdr:spPr>
        <a:xfrm flipV="1">
          <a:off x="13512800" y="3253135"/>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147501</xdr:rowOff>
    </xdr:from>
    <xdr:to>
      <xdr:col>21</xdr:col>
      <xdr:colOff>50800</xdr:colOff>
      <xdr:row>18</xdr:row>
      <xdr:rowOff>77651</xdr:rowOff>
    </xdr:to>
    <xdr:sp macro="" textlink="">
      <xdr:nvSpPr>
        <xdr:cNvPr id="458" name="フローチャート : 判断 457"/>
        <xdr:cNvSpPr/>
      </xdr:nvSpPr>
      <xdr:spPr>
        <a:xfrm>
          <a:off x="14351000" y="306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87828</xdr:rowOff>
    </xdr:from>
    <xdr:ext cx="762000" cy="259045"/>
    <xdr:sp macro="" textlink="">
      <xdr:nvSpPr>
        <xdr:cNvPr id="459" name="テキスト ボックス 458"/>
        <xdr:cNvSpPr txBox="1"/>
      </xdr:nvSpPr>
      <xdr:spPr>
        <a:xfrm>
          <a:off x="14020800" y="283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136011</xdr:rowOff>
    </xdr:from>
    <xdr:to>
      <xdr:col>19</xdr:col>
      <xdr:colOff>533400</xdr:colOff>
      <xdr:row>18</xdr:row>
      <xdr:rowOff>66161</xdr:rowOff>
    </xdr:to>
    <xdr:sp macro="" textlink="">
      <xdr:nvSpPr>
        <xdr:cNvPr id="460" name="フローチャート : 判断 459"/>
        <xdr:cNvSpPr/>
      </xdr:nvSpPr>
      <xdr:spPr>
        <a:xfrm>
          <a:off x="13462000" y="305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76338</xdr:rowOff>
    </xdr:from>
    <xdr:ext cx="762000" cy="259045"/>
    <xdr:sp macro="" textlink="">
      <xdr:nvSpPr>
        <xdr:cNvPr id="461" name="テキスト ボックス 460"/>
        <xdr:cNvSpPr txBox="1"/>
      </xdr:nvSpPr>
      <xdr:spPr>
        <a:xfrm>
          <a:off x="13131800" y="281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53038</xdr:rowOff>
    </xdr:from>
    <xdr:to>
      <xdr:col>24</xdr:col>
      <xdr:colOff>609600</xdr:colOff>
      <xdr:row>18</xdr:row>
      <xdr:rowOff>154638</xdr:rowOff>
    </xdr:to>
    <xdr:sp macro="" textlink="">
      <xdr:nvSpPr>
        <xdr:cNvPr id="467" name="円/楕円 466"/>
        <xdr:cNvSpPr/>
      </xdr:nvSpPr>
      <xdr:spPr>
        <a:xfrm>
          <a:off x="169672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25115</xdr:rowOff>
    </xdr:from>
    <xdr:ext cx="762000" cy="259045"/>
    <xdr:sp macro="" textlink="">
      <xdr:nvSpPr>
        <xdr:cNvPr id="468" name="将来負担の状況該当値テキスト"/>
        <xdr:cNvSpPr txBox="1"/>
      </xdr:nvSpPr>
      <xdr:spPr>
        <a:xfrm>
          <a:off x="17106900" y="31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164495</xdr:rowOff>
    </xdr:from>
    <xdr:to>
      <xdr:col>23</xdr:col>
      <xdr:colOff>457200</xdr:colOff>
      <xdr:row>19</xdr:row>
      <xdr:rowOff>94645</xdr:rowOff>
    </xdr:to>
    <xdr:sp macro="" textlink="">
      <xdr:nvSpPr>
        <xdr:cNvPr id="469" name="円/楕円 468"/>
        <xdr:cNvSpPr/>
      </xdr:nvSpPr>
      <xdr:spPr>
        <a:xfrm>
          <a:off x="16129000" y="32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79422</xdr:rowOff>
    </xdr:from>
    <xdr:ext cx="736600" cy="259045"/>
    <xdr:sp macro="" textlink="">
      <xdr:nvSpPr>
        <xdr:cNvPr id="470" name="テキスト ボックス 469"/>
        <xdr:cNvSpPr txBox="1"/>
      </xdr:nvSpPr>
      <xdr:spPr>
        <a:xfrm>
          <a:off x="15798800" y="333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106136</xdr:rowOff>
    </xdr:from>
    <xdr:to>
      <xdr:col>22</xdr:col>
      <xdr:colOff>254000</xdr:colOff>
      <xdr:row>18</xdr:row>
      <xdr:rowOff>36286</xdr:rowOff>
    </xdr:to>
    <xdr:sp macro="" textlink="">
      <xdr:nvSpPr>
        <xdr:cNvPr id="471" name="円/楕円 470"/>
        <xdr:cNvSpPr/>
      </xdr:nvSpPr>
      <xdr:spPr>
        <a:xfrm>
          <a:off x="15240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21063</xdr:rowOff>
    </xdr:from>
    <xdr:ext cx="762000" cy="259045"/>
    <xdr:sp macro="" textlink="">
      <xdr:nvSpPr>
        <xdr:cNvPr id="472" name="テキスト ボックス 471"/>
        <xdr:cNvSpPr txBox="1"/>
      </xdr:nvSpPr>
      <xdr:spPr>
        <a:xfrm>
          <a:off x="14909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116235</xdr:rowOff>
    </xdr:from>
    <xdr:to>
      <xdr:col>21</xdr:col>
      <xdr:colOff>50800</xdr:colOff>
      <xdr:row>19</xdr:row>
      <xdr:rowOff>46385</xdr:rowOff>
    </xdr:to>
    <xdr:sp macro="" textlink="">
      <xdr:nvSpPr>
        <xdr:cNvPr id="473" name="円/楕円 472"/>
        <xdr:cNvSpPr/>
      </xdr:nvSpPr>
      <xdr:spPr>
        <a:xfrm>
          <a:off x="14351000" y="320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31162</xdr:rowOff>
    </xdr:from>
    <xdr:ext cx="762000" cy="259045"/>
    <xdr:sp macro="" textlink="">
      <xdr:nvSpPr>
        <xdr:cNvPr id="474" name="テキスト ボックス 473"/>
        <xdr:cNvSpPr txBox="1"/>
      </xdr:nvSpPr>
      <xdr:spPr>
        <a:xfrm>
          <a:off x="14020800" y="328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144719</xdr:rowOff>
    </xdr:from>
    <xdr:to>
      <xdr:col>19</xdr:col>
      <xdr:colOff>533400</xdr:colOff>
      <xdr:row>20</xdr:row>
      <xdr:rowOff>74869</xdr:rowOff>
    </xdr:to>
    <xdr:sp macro="" textlink="">
      <xdr:nvSpPr>
        <xdr:cNvPr id="475" name="円/楕円 474"/>
        <xdr:cNvSpPr/>
      </xdr:nvSpPr>
      <xdr:spPr>
        <a:xfrm>
          <a:off x="13462000" y="34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59646</xdr:rowOff>
    </xdr:from>
    <xdr:ext cx="762000" cy="259045"/>
    <xdr:sp macro="" textlink="">
      <xdr:nvSpPr>
        <xdr:cNvPr id="476" name="テキスト ボックス 475"/>
        <xdr:cNvSpPr txBox="1"/>
      </xdr:nvSpPr>
      <xdr:spPr>
        <a:xfrm>
          <a:off x="13131800" y="348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兵庫県高砂市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93,769
92,736
34.45
35,996,220
34,716,751
1,152,931
19,786,634
33,736,299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76.3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かかる経常収支比率は、類似団体平均を上回ってはいるが、定員適正化計画による職員数の削減は達成してきており、対前年度比で１．１ポイント減少している。引き続き、新定員適正化計画等を基に、定員管理に努め、各種手当の見直し、公営企業の経営改善を徹底し、人件費比率を適正化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41275</xdr:rowOff>
    </xdr:from>
    <xdr:to>
      <xdr:col>7</xdr:col>
      <xdr:colOff>15875</xdr:colOff>
      <xdr:row>38</xdr:row>
      <xdr:rowOff>146050</xdr:rowOff>
    </xdr:to>
    <xdr:cxnSp macro="">
      <xdr:nvCxnSpPr>
        <xdr:cNvPr id="68" name="直線コネクタ 67"/>
        <xdr:cNvCxnSpPr/>
      </xdr:nvCxnSpPr>
      <xdr:spPr>
        <a:xfrm flipV="1">
          <a:off x="3987800" y="655637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9"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146050</xdr:rowOff>
    </xdr:from>
    <xdr:to>
      <xdr:col>5</xdr:col>
      <xdr:colOff>549275</xdr:colOff>
      <xdr:row>39</xdr:row>
      <xdr:rowOff>136525</xdr:rowOff>
    </xdr:to>
    <xdr:cxnSp macro="">
      <xdr:nvCxnSpPr>
        <xdr:cNvPr id="71" name="直線コネクタ 70"/>
        <xdr:cNvCxnSpPr/>
      </xdr:nvCxnSpPr>
      <xdr:spPr>
        <a:xfrm flipV="1">
          <a:off x="3098800" y="66611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121302</xdr:rowOff>
    </xdr:from>
    <xdr:ext cx="736600" cy="259045"/>
    <xdr:sp macro="" textlink="">
      <xdr:nvSpPr>
        <xdr:cNvPr id="73" name="テキスト ボックス 72"/>
        <xdr:cNvSpPr txBox="1"/>
      </xdr:nvSpPr>
      <xdr:spPr>
        <a:xfrm>
          <a:off x="3606800" y="595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117475</xdr:rowOff>
    </xdr:from>
    <xdr:to>
      <xdr:col>4</xdr:col>
      <xdr:colOff>346075</xdr:colOff>
      <xdr:row>39</xdr:row>
      <xdr:rowOff>136525</xdr:rowOff>
    </xdr:to>
    <xdr:cxnSp macro="">
      <xdr:nvCxnSpPr>
        <xdr:cNvPr id="74" name="直線コネクタ 73"/>
        <xdr:cNvCxnSpPr/>
      </xdr:nvCxnSpPr>
      <xdr:spPr>
        <a:xfrm>
          <a:off x="2209800" y="68040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64152</xdr:rowOff>
    </xdr:from>
    <xdr:ext cx="762000" cy="259045"/>
    <xdr:sp macro="" textlink="">
      <xdr:nvSpPr>
        <xdr:cNvPr id="76" name="テキスト ボックス 75"/>
        <xdr:cNvSpPr txBox="1"/>
      </xdr:nvSpPr>
      <xdr:spPr>
        <a:xfrm>
          <a:off x="27178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117475</xdr:rowOff>
    </xdr:from>
    <xdr:to>
      <xdr:col>3</xdr:col>
      <xdr:colOff>142875</xdr:colOff>
      <xdr:row>40</xdr:row>
      <xdr:rowOff>31750</xdr:rowOff>
    </xdr:to>
    <xdr:cxnSp macro="">
      <xdr:nvCxnSpPr>
        <xdr:cNvPr id="77" name="直線コネクタ 76"/>
        <xdr:cNvCxnSpPr/>
      </xdr:nvCxnSpPr>
      <xdr:spPr>
        <a:xfrm flipV="1">
          <a:off x="1320800" y="68040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121302</xdr:rowOff>
    </xdr:from>
    <xdr:ext cx="762000" cy="259045"/>
    <xdr:sp macro="" textlink="">
      <xdr:nvSpPr>
        <xdr:cNvPr id="79" name="テキスト ボックス 78"/>
        <xdr:cNvSpPr txBox="1"/>
      </xdr:nvSpPr>
      <xdr:spPr>
        <a:xfrm>
          <a:off x="1828800" y="61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159402</xdr:rowOff>
    </xdr:from>
    <xdr:ext cx="762000" cy="259045"/>
    <xdr:sp macro="" textlink="">
      <xdr:nvSpPr>
        <xdr:cNvPr id="81" name="テキスト ボックス 80"/>
        <xdr:cNvSpPr txBox="1"/>
      </xdr:nvSpPr>
      <xdr:spPr>
        <a:xfrm>
          <a:off x="939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161925</xdr:rowOff>
    </xdr:from>
    <xdr:to>
      <xdr:col>7</xdr:col>
      <xdr:colOff>66675</xdr:colOff>
      <xdr:row>38</xdr:row>
      <xdr:rowOff>92075</xdr:rowOff>
    </xdr:to>
    <xdr:sp macro="" textlink="">
      <xdr:nvSpPr>
        <xdr:cNvPr id="87" name="円/楕円 86"/>
        <xdr:cNvSpPr/>
      </xdr:nvSpPr>
      <xdr:spPr>
        <a:xfrm>
          <a:off x="47752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134002</xdr:rowOff>
    </xdr:from>
    <xdr:ext cx="762000" cy="259045"/>
    <xdr:sp macro="" textlink="">
      <xdr:nvSpPr>
        <xdr:cNvPr id="88" name="人件費該当値テキスト"/>
        <xdr:cNvSpPr txBox="1"/>
      </xdr:nvSpPr>
      <xdr:spPr>
        <a:xfrm>
          <a:off x="4914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95250</xdr:rowOff>
    </xdr:from>
    <xdr:to>
      <xdr:col>5</xdr:col>
      <xdr:colOff>600075</xdr:colOff>
      <xdr:row>39</xdr:row>
      <xdr:rowOff>25400</xdr:rowOff>
    </xdr:to>
    <xdr:sp macro="" textlink="">
      <xdr:nvSpPr>
        <xdr:cNvPr id="89" name="円/楕円 88"/>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10177</xdr:rowOff>
    </xdr:from>
    <xdr:ext cx="736600" cy="259045"/>
    <xdr:sp macro="" textlink="">
      <xdr:nvSpPr>
        <xdr:cNvPr id="90" name="テキスト ボックス 89"/>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85725</xdr:rowOff>
    </xdr:from>
    <xdr:to>
      <xdr:col>4</xdr:col>
      <xdr:colOff>396875</xdr:colOff>
      <xdr:row>40</xdr:row>
      <xdr:rowOff>15875</xdr:rowOff>
    </xdr:to>
    <xdr:sp macro="" textlink="">
      <xdr:nvSpPr>
        <xdr:cNvPr id="91" name="円/楕円 90"/>
        <xdr:cNvSpPr/>
      </xdr:nvSpPr>
      <xdr:spPr>
        <a:xfrm>
          <a:off x="3048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652</xdr:rowOff>
    </xdr:from>
    <xdr:ext cx="762000" cy="259045"/>
    <xdr:sp macro="" textlink="">
      <xdr:nvSpPr>
        <xdr:cNvPr id="92" name="テキスト ボックス 91"/>
        <xdr:cNvSpPr txBox="1"/>
      </xdr:nvSpPr>
      <xdr:spPr>
        <a:xfrm>
          <a:off x="27178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66675</xdr:rowOff>
    </xdr:from>
    <xdr:to>
      <xdr:col>3</xdr:col>
      <xdr:colOff>193675</xdr:colOff>
      <xdr:row>39</xdr:row>
      <xdr:rowOff>168275</xdr:rowOff>
    </xdr:to>
    <xdr:sp macro="" textlink="">
      <xdr:nvSpPr>
        <xdr:cNvPr id="93" name="円/楕円 92"/>
        <xdr:cNvSpPr/>
      </xdr:nvSpPr>
      <xdr:spPr>
        <a:xfrm>
          <a:off x="215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153052</xdr:rowOff>
    </xdr:from>
    <xdr:ext cx="762000" cy="259045"/>
    <xdr:sp macro="" textlink="">
      <xdr:nvSpPr>
        <xdr:cNvPr id="94" name="テキスト ボックス 93"/>
        <xdr:cNvSpPr txBox="1"/>
      </xdr:nvSpPr>
      <xdr:spPr>
        <a:xfrm>
          <a:off x="1828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152400</xdr:rowOff>
    </xdr:from>
    <xdr:to>
      <xdr:col>1</xdr:col>
      <xdr:colOff>676275</xdr:colOff>
      <xdr:row>40</xdr:row>
      <xdr:rowOff>82550</xdr:rowOff>
    </xdr:to>
    <xdr:sp macro="" textlink="">
      <xdr:nvSpPr>
        <xdr:cNvPr id="95" name="円/楕円 94"/>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67327</xdr:rowOff>
    </xdr:from>
    <xdr:ext cx="762000" cy="259045"/>
    <xdr:sp macro="" textlink="">
      <xdr:nvSpPr>
        <xdr:cNvPr id="96" name="テキスト ボックス 95"/>
        <xdr:cNvSpPr txBox="1"/>
      </xdr:nvSpPr>
      <xdr:spPr>
        <a:xfrm>
          <a:off x="939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近年同じ水準で推移しており、類似団体平均を下回っている。物件費の中では、多額の経費を要するごみ焼却処理施設の運営管理やごみ収集業務の委託を行っていること等から、委託料の比率が高い傾向にある。今後も第４次高砂市行政改革大綱延長版での事務事業の見直しにより、物件費の更なる削減を徹底し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14</xdr:row>
      <xdr:rowOff>127000</xdr:rowOff>
    </xdr:to>
    <xdr:cxnSp macro="">
      <xdr:nvCxnSpPr>
        <xdr:cNvPr id="131" name="直線コネクタ 130"/>
        <xdr:cNvCxnSpPr/>
      </xdr:nvCxnSpPr>
      <xdr:spPr>
        <a:xfrm flipV="1">
          <a:off x="15671800" y="2516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94541</xdr:rowOff>
    </xdr:from>
    <xdr:ext cx="762000" cy="259045"/>
    <xdr:sp macro="" textlink="">
      <xdr:nvSpPr>
        <xdr:cNvPr id="132"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14</xdr:row>
      <xdr:rowOff>127000</xdr:rowOff>
    </xdr:to>
    <xdr:cxnSp macro="">
      <xdr:nvCxnSpPr>
        <xdr:cNvPr id="134" name="直線コネクタ 133"/>
        <xdr:cNvCxnSpPr/>
      </xdr:nvCxnSpPr>
      <xdr:spPr>
        <a:xfrm>
          <a:off x="14782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4734</xdr:rowOff>
    </xdr:from>
    <xdr:ext cx="736600" cy="259045"/>
    <xdr:sp macro="" textlink="">
      <xdr:nvSpPr>
        <xdr:cNvPr id="136" name="テキスト ボックス 135"/>
        <xdr:cNvSpPr txBox="1"/>
      </xdr:nvSpPr>
      <xdr:spPr>
        <a:xfrm>
          <a:off x="15290800" y="274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14</xdr:row>
      <xdr:rowOff>148771</xdr:rowOff>
    </xdr:to>
    <xdr:cxnSp macro="">
      <xdr:nvCxnSpPr>
        <xdr:cNvPr id="137" name="直線コネクタ 136"/>
        <xdr:cNvCxnSpPr/>
      </xdr:nvCxnSpPr>
      <xdr:spPr>
        <a:xfrm flipV="1">
          <a:off x="13893800" y="25055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9" name="テキスト ボックス 138"/>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116114</xdr:rowOff>
    </xdr:from>
    <xdr:to>
      <xdr:col>20</xdr:col>
      <xdr:colOff>158750</xdr:colOff>
      <xdr:row>14</xdr:row>
      <xdr:rowOff>148771</xdr:rowOff>
    </xdr:to>
    <xdr:cxnSp macro="">
      <xdr:nvCxnSpPr>
        <xdr:cNvPr id="140" name="直線コネクタ 139"/>
        <xdr:cNvCxnSpPr/>
      </xdr:nvCxnSpPr>
      <xdr:spPr>
        <a:xfrm>
          <a:off x="13004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42" name="テキスト ボックス 141"/>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50" name="円/楕円 149"/>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51"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2" name="円/楕円 151"/>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3" name="テキスト ボックス 152"/>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4" name="円/楕円 153"/>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5" name="テキスト ボックス 154"/>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97971</xdr:rowOff>
    </xdr:from>
    <xdr:to>
      <xdr:col>20</xdr:col>
      <xdr:colOff>209550</xdr:colOff>
      <xdr:row>15</xdr:row>
      <xdr:rowOff>28121</xdr:rowOff>
    </xdr:to>
    <xdr:sp macro="" textlink="">
      <xdr:nvSpPr>
        <xdr:cNvPr id="156" name="円/楕円 155"/>
        <xdr:cNvSpPr/>
      </xdr:nvSpPr>
      <xdr:spPr>
        <a:xfrm>
          <a:off x="13843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38298</xdr:rowOff>
    </xdr:from>
    <xdr:ext cx="762000" cy="259045"/>
    <xdr:sp macro="" textlink="">
      <xdr:nvSpPr>
        <xdr:cNvPr id="157" name="テキスト ボックス 156"/>
        <xdr:cNvSpPr txBox="1"/>
      </xdr:nvSpPr>
      <xdr:spPr>
        <a:xfrm>
          <a:off x="13512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58" name="円/楕円 157"/>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5641</xdr:rowOff>
    </xdr:from>
    <xdr:ext cx="762000" cy="259045"/>
    <xdr:sp macro="" textlink="">
      <xdr:nvSpPr>
        <xdr:cNvPr id="159" name="テキスト ボックス 158"/>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かかる経常収支比率は、対前年度比で０．４ポイント改善し、類似団体平均との差を縮めた。当市は子ども・子育て支援の充実を重点施策の一つとしており、扶助費に占める児童福祉費の割合が大きいことが、類似団体平均を上回る要因となっている。今後においても、子ども・子育て支援の推進が見込まれることから、施策の重点を図る中、市単独事業などを見直し、実施経費の抑制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58</xdr:row>
      <xdr:rowOff>31750</xdr:rowOff>
    </xdr:to>
    <xdr:cxnSp macro="">
      <xdr:nvCxnSpPr>
        <xdr:cNvPr id="192" name="直線コネクタ 191"/>
        <xdr:cNvCxnSpPr/>
      </xdr:nvCxnSpPr>
      <xdr:spPr>
        <a:xfrm flipV="1">
          <a:off x="3987800" y="989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3"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107950</xdr:rowOff>
    </xdr:from>
    <xdr:to>
      <xdr:col>5</xdr:col>
      <xdr:colOff>549275</xdr:colOff>
      <xdr:row>58</xdr:row>
      <xdr:rowOff>31750</xdr:rowOff>
    </xdr:to>
    <xdr:cxnSp macro="">
      <xdr:nvCxnSpPr>
        <xdr:cNvPr id="195" name="直線コネクタ 194"/>
        <xdr:cNvCxnSpPr/>
      </xdr:nvCxnSpPr>
      <xdr:spPr>
        <a:xfrm>
          <a:off x="3098800" y="9880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107950</xdr:rowOff>
    </xdr:to>
    <xdr:cxnSp macro="">
      <xdr:nvCxnSpPr>
        <xdr:cNvPr id="198" name="直線コネクタ 197"/>
        <xdr:cNvCxnSpPr/>
      </xdr:nvCxnSpPr>
      <xdr:spPr>
        <a:xfrm>
          <a:off x="2209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00" name="テキスト ボックス 199"/>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146050</xdr:rowOff>
    </xdr:to>
    <xdr:cxnSp macro="">
      <xdr:nvCxnSpPr>
        <xdr:cNvPr id="201" name="直線コネクタ 200"/>
        <xdr:cNvCxnSpPr/>
      </xdr:nvCxnSpPr>
      <xdr:spPr>
        <a:xfrm flipV="1">
          <a:off x="1320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35577</xdr:rowOff>
    </xdr:from>
    <xdr:ext cx="762000" cy="259045"/>
    <xdr:sp macro="" textlink="">
      <xdr:nvSpPr>
        <xdr:cNvPr id="203" name="テキスト ボックス 202"/>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205" name="テキスト ボックス 204"/>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76200</xdr:rowOff>
    </xdr:from>
    <xdr:to>
      <xdr:col>7</xdr:col>
      <xdr:colOff>66675</xdr:colOff>
      <xdr:row>58</xdr:row>
      <xdr:rowOff>6350</xdr:rowOff>
    </xdr:to>
    <xdr:sp macro="" textlink="">
      <xdr:nvSpPr>
        <xdr:cNvPr id="211" name="円/楕円 210"/>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48277</xdr:rowOff>
    </xdr:from>
    <xdr:ext cx="762000" cy="259045"/>
    <xdr:sp macro="" textlink="">
      <xdr:nvSpPr>
        <xdr:cNvPr id="212"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13" name="円/楕円 212"/>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14" name="テキスト ボックス 213"/>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15" name="円/楕円 214"/>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6" name="テキスト ボックス 215"/>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7" name="円/楕円 216"/>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8" name="テキスト ボックス 217"/>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9" name="円/楕円 218"/>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20" name="テキスト ボックス 219"/>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かかる経費の主なものは、下水道事業特別会計をはじめとした各特別会計への繰出金であり、類似団体平均を上回って推移している。下水道特別会計の公債費に対する繰出金が多額であることが主な要因となっている。引き続き、平成２８年度より企業会計に移行する下水道事業について経費を節減するとともに、特別会計の経営改善を徹底するなど削減に努め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37193</xdr:rowOff>
    </xdr:from>
    <xdr:to>
      <xdr:col>24</xdr:col>
      <xdr:colOff>31750</xdr:colOff>
      <xdr:row>62</xdr:row>
      <xdr:rowOff>110672</xdr:rowOff>
    </xdr:to>
    <xdr:cxnSp macro="">
      <xdr:nvCxnSpPr>
        <xdr:cNvPr id="250" name="直線コネクタ 249"/>
        <xdr:cNvCxnSpPr/>
      </xdr:nvCxnSpPr>
      <xdr:spPr>
        <a:xfrm flipV="1">
          <a:off x="16510000" y="9124043"/>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82749</xdr:rowOff>
    </xdr:from>
    <xdr:ext cx="762000" cy="259045"/>
    <xdr:sp macro="" textlink="">
      <xdr:nvSpPr>
        <xdr:cNvPr id="251" name="その他最小値テキスト"/>
        <xdr:cNvSpPr txBox="1"/>
      </xdr:nvSpPr>
      <xdr:spPr>
        <a:xfrm>
          <a:off x="16598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62</xdr:row>
      <xdr:rowOff>110672</xdr:rowOff>
    </xdr:from>
    <xdr:to>
      <xdr:col>24</xdr:col>
      <xdr:colOff>120650</xdr:colOff>
      <xdr:row>62</xdr:row>
      <xdr:rowOff>110672</xdr:rowOff>
    </xdr:to>
    <xdr:cxnSp macro="">
      <xdr:nvCxnSpPr>
        <xdr:cNvPr id="252" name="直線コネクタ 251"/>
        <xdr:cNvCxnSpPr/>
      </xdr:nvCxnSpPr>
      <xdr:spPr>
        <a:xfrm>
          <a:off x="16421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123570</xdr:rowOff>
    </xdr:from>
    <xdr:ext cx="762000" cy="259045"/>
    <xdr:sp macro="" textlink="">
      <xdr:nvSpPr>
        <xdr:cNvPr id="253"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53</xdr:row>
      <xdr:rowOff>37193</xdr:rowOff>
    </xdr:from>
    <xdr:to>
      <xdr:col>24</xdr:col>
      <xdr:colOff>120650</xdr:colOff>
      <xdr:row>53</xdr:row>
      <xdr:rowOff>37193</xdr:rowOff>
    </xdr:to>
    <xdr:cxnSp macro="">
      <xdr:nvCxnSpPr>
        <xdr:cNvPr id="254" name="直線コネクタ 253"/>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45357</xdr:rowOff>
    </xdr:from>
    <xdr:to>
      <xdr:col>24</xdr:col>
      <xdr:colOff>31750</xdr:colOff>
      <xdr:row>60</xdr:row>
      <xdr:rowOff>45357</xdr:rowOff>
    </xdr:to>
    <xdr:cxnSp macro="">
      <xdr:nvCxnSpPr>
        <xdr:cNvPr id="255" name="直線コネクタ 254"/>
        <xdr:cNvCxnSpPr/>
      </xdr:nvCxnSpPr>
      <xdr:spPr>
        <a:xfrm>
          <a:off x="15671800" y="1033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7" name="フローチャート :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45357</xdr:rowOff>
    </xdr:from>
    <xdr:to>
      <xdr:col>22</xdr:col>
      <xdr:colOff>565150</xdr:colOff>
      <xdr:row>60</xdr:row>
      <xdr:rowOff>94343</xdr:rowOff>
    </xdr:to>
    <xdr:cxnSp macro="">
      <xdr:nvCxnSpPr>
        <xdr:cNvPr id="258" name="直線コネクタ 257"/>
        <xdr:cNvCxnSpPr/>
      </xdr:nvCxnSpPr>
      <xdr:spPr>
        <a:xfrm flipV="1">
          <a:off x="14782800" y="10332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141515</xdr:rowOff>
    </xdr:from>
    <xdr:to>
      <xdr:col>22</xdr:col>
      <xdr:colOff>615950</xdr:colOff>
      <xdr:row>57</xdr:row>
      <xdr:rowOff>71665</xdr:rowOff>
    </xdr:to>
    <xdr:sp macro="" textlink="">
      <xdr:nvSpPr>
        <xdr:cNvPr id="259" name="フローチャート : 判断 258"/>
        <xdr:cNvSpPr/>
      </xdr:nvSpPr>
      <xdr:spPr>
        <a:xfrm>
          <a:off x="15621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81842</xdr:rowOff>
    </xdr:from>
    <xdr:ext cx="736600" cy="259045"/>
    <xdr:sp macro="" textlink="">
      <xdr:nvSpPr>
        <xdr:cNvPr id="260" name="テキスト ボックス 259"/>
        <xdr:cNvSpPr txBox="1"/>
      </xdr:nvSpPr>
      <xdr:spPr>
        <a:xfrm>
          <a:off x="15290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86178</xdr:rowOff>
    </xdr:from>
    <xdr:to>
      <xdr:col>21</xdr:col>
      <xdr:colOff>361950</xdr:colOff>
      <xdr:row>60</xdr:row>
      <xdr:rowOff>94343</xdr:rowOff>
    </xdr:to>
    <xdr:cxnSp macro="">
      <xdr:nvCxnSpPr>
        <xdr:cNvPr id="261" name="直線コネクタ 260"/>
        <xdr:cNvCxnSpPr/>
      </xdr:nvCxnSpPr>
      <xdr:spPr>
        <a:xfrm>
          <a:off x="13893800" y="102017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157843</xdr:rowOff>
    </xdr:from>
    <xdr:to>
      <xdr:col>21</xdr:col>
      <xdr:colOff>412750</xdr:colOff>
      <xdr:row>57</xdr:row>
      <xdr:rowOff>87993</xdr:rowOff>
    </xdr:to>
    <xdr:sp macro="" textlink="">
      <xdr:nvSpPr>
        <xdr:cNvPr id="262" name="フローチャート : 判断 261"/>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98170</xdr:rowOff>
    </xdr:from>
    <xdr:ext cx="762000" cy="259045"/>
    <xdr:sp macro="" textlink="">
      <xdr:nvSpPr>
        <xdr:cNvPr id="263" name="テキスト ボックス 262"/>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53522</xdr:rowOff>
    </xdr:from>
    <xdr:to>
      <xdr:col>20</xdr:col>
      <xdr:colOff>158750</xdr:colOff>
      <xdr:row>59</xdr:row>
      <xdr:rowOff>86178</xdr:rowOff>
    </xdr:to>
    <xdr:cxnSp macro="">
      <xdr:nvCxnSpPr>
        <xdr:cNvPr id="264" name="直線コネクタ 263"/>
        <xdr:cNvCxnSpPr/>
      </xdr:nvCxnSpPr>
      <xdr:spPr>
        <a:xfrm>
          <a:off x="13004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157843</xdr:rowOff>
    </xdr:from>
    <xdr:to>
      <xdr:col>20</xdr:col>
      <xdr:colOff>209550</xdr:colOff>
      <xdr:row>57</xdr:row>
      <xdr:rowOff>87993</xdr:rowOff>
    </xdr:to>
    <xdr:sp macro="" textlink="">
      <xdr:nvSpPr>
        <xdr:cNvPr id="265" name="フローチャート : 判断 264"/>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66" name="テキスト ボックス 265"/>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51707</xdr:rowOff>
    </xdr:from>
    <xdr:to>
      <xdr:col>19</xdr:col>
      <xdr:colOff>6350</xdr:colOff>
      <xdr:row>55</xdr:row>
      <xdr:rowOff>153307</xdr:rowOff>
    </xdr:to>
    <xdr:sp macro="" textlink="">
      <xdr:nvSpPr>
        <xdr:cNvPr id="267" name="フローチャート : 判断 266"/>
        <xdr:cNvSpPr/>
      </xdr:nvSpPr>
      <xdr:spPr>
        <a:xfrm>
          <a:off x="12954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163484</xdr:rowOff>
    </xdr:from>
    <xdr:ext cx="762000" cy="259045"/>
    <xdr:sp macro="" textlink="">
      <xdr:nvSpPr>
        <xdr:cNvPr id="268" name="テキスト ボックス 267"/>
        <xdr:cNvSpPr txBox="1"/>
      </xdr:nvSpPr>
      <xdr:spPr>
        <a:xfrm>
          <a:off x="12623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166007</xdr:rowOff>
    </xdr:from>
    <xdr:to>
      <xdr:col>24</xdr:col>
      <xdr:colOff>82550</xdr:colOff>
      <xdr:row>60</xdr:row>
      <xdr:rowOff>96157</xdr:rowOff>
    </xdr:to>
    <xdr:sp macro="" textlink="">
      <xdr:nvSpPr>
        <xdr:cNvPr id="274" name="円/楕円 273"/>
        <xdr:cNvSpPr/>
      </xdr:nvSpPr>
      <xdr:spPr>
        <a:xfrm>
          <a:off x="16459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138084</xdr:rowOff>
    </xdr:from>
    <xdr:ext cx="762000" cy="259045"/>
    <xdr:sp macro="" textlink="">
      <xdr:nvSpPr>
        <xdr:cNvPr id="275" name="その他該当値テキスト"/>
        <xdr:cNvSpPr txBox="1"/>
      </xdr:nvSpPr>
      <xdr:spPr>
        <a:xfrm>
          <a:off x="16598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166007</xdr:rowOff>
    </xdr:from>
    <xdr:to>
      <xdr:col>22</xdr:col>
      <xdr:colOff>615950</xdr:colOff>
      <xdr:row>60</xdr:row>
      <xdr:rowOff>96157</xdr:rowOff>
    </xdr:to>
    <xdr:sp macro="" textlink="">
      <xdr:nvSpPr>
        <xdr:cNvPr id="276" name="円/楕円 275"/>
        <xdr:cNvSpPr/>
      </xdr:nvSpPr>
      <xdr:spPr>
        <a:xfrm>
          <a:off x="15621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80934</xdr:rowOff>
    </xdr:from>
    <xdr:ext cx="736600" cy="259045"/>
    <xdr:sp macro="" textlink="">
      <xdr:nvSpPr>
        <xdr:cNvPr id="277" name="テキスト ボックス 276"/>
        <xdr:cNvSpPr txBox="1"/>
      </xdr:nvSpPr>
      <xdr:spPr>
        <a:xfrm>
          <a:off x="15290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43543</xdr:rowOff>
    </xdr:from>
    <xdr:to>
      <xdr:col>21</xdr:col>
      <xdr:colOff>412750</xdr:colOff>
      <xdr:row>60</xdr:row>
      <xdr:rowOff>145143</xdr:rowOff>
    </xdr:to>
    <xdr:sp macro="" textlink="">
      <xdr:nvSpPr>
        <xdr:cNvPr id="278" name="円/楕円 277"/>
        <xdr:cNvSpPr/>
      </xdr:nvSpPr>
      <xdr:spPr>
        <a:xfrm>
          <a:off x="1473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129920</xdr:rowOff>
    </xdr:from>
    <xdr:ext cx="762000" cy="259045"/>
    <xdr:sp macro="" textlink="">
      <xdr:nvSpPr>
        <xdr:cNvPr id="279" name="テキスト ボックス 278"/>
        <xdr:cNvSpPr txBox="1"/>
      </xdr:nvSpPr>
      <xdr:spPr>
        <a:xfrm>
          <a:off x="1440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35378</xdr:rowOff>
    </xdr:from>
    <xdr:to>
      <xdr:col>20</xdr:col>
      <xdr:colOff>209550</xdr:colOff>
      <xdr:row>59</xdr:row>
      <xdr:rowOff>136978</xdr:rowOff>
    </xdr:to>
    <xdr:sp macro="" textlink="">
      <xdr:nvSpPr>
        <xdr:cNvPr id="280" name="円/楕円 279"/>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121755</xdr:rowOff>
    </xdr:from>
    <xdr:ext cx="762000" cy="259045"/>
    <xdr:sp macro="" textlink="">
      <xdr:nvSpPr>
        <xdr:cNvPr id="281" name="テキスト ボックス 280"/>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2722</xdr:rowOff>
    </xdr:from>
    <xdr:to>
      <xdr:col>19</xdr:col>
      <xdr:colOff>6350</xdr:colOff>
      <xdr:row>59</xdr:row>
      <xdr:rowOff>104322</xdr:rowOff>
    </xdr:to>
    <xdr:sp macro="" textlink="">
      <xdr:nvSpPr>
        <xdr:cNvPr id="282" name="円/楕円 281"/>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89099</xdr:rowOff>
    </xdr:from>
    <xdr:ext cx="762000" cy="259045"/>
    <xdr:sp macro="" textlink="">
      <xdr:nvSpPr>
        <xdr:cNvPr id="283" name="テキスト ボックス 282"/>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かかる経常収支比率は、対前年度比で０．９ポイント改善し、類似団体平均、全国平均、兵庫県平均の全てと比較しても大きく下回っている。昨年度に比べて比率が改善したのは、土地開発公社の解散に伴い、土地開発公社健全化補助金が廃止となったことが要因である。当初予算編成時に行っている補助金・負担金の見直しは、今後も引き続き取り組むこととし、適正、公平な補助金負担金の交付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9" name="直線コネクタ 308"/>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10"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11" name="直線コネクタ 310"/>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2"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3" name="直線コネクタ 312"/>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122428</xdr:rowOff>
    </xdr:from>
    <xdr:to>
      <xdr:col>24</xdr:col>
      <xdr:colOff>31750</xdr:colOff>
      <xdr:row>33</xdr:row>
      <xdr:rowOff>33274</xdr:rowOff>
    </xdr:to>
    <xdr:cxnSp macro="">
      <xdr:nvCxnSpPr>
        <xdr:cNvPr id="314" name="直線コネクタ 313"/>
        <xdr:cNvCxnSpPr/>
      </xdr:nvCxnSpPr>
      <xdr:spPr>
        <a:xfrm flipV="1">
          <a:off x="15671800" y="56088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89425</xdr:rowOff>
    </xdr:from>
    <xdr:ext cx="762000" cy="259045"/>
    <xdr:sp macro="" textlink="">
      <xdr:nvSpPr>
        <xdr:cNvPr id="315"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6" name="フローチャート : 判断 315"/>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14986</xdr:rowOff>
    </xdr:from>
    <xdr:to>
      <xdr:col>22</xdr:col>
      <xdr:colOff>565150</xdr:colOff>
      <xdr:row>33</xdr:row>
      <xdr:rowOff>33274</xdr:rowOff>
    </xdr:to>
    <xdr:cxnSp macro="">
      <xdr:nvCxnSpPr>
        <xdr:cNvPr id="317" name="直線コネクタ 316"/>
        <xdr:cNvCxnSpPr/>
      </xdr:nvCxnSpPr>
      <xdr:spPr>
        <a:xfrm>
          <a:off x="14782800" y="56728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8" name="フローチャート : 判断 317"/>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9" name="テキスト ボックス 31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159004</xdr:rowOff>
    </xdr:from>
    <xdr:to>
      <xdr:col>21</xdr:col>
      <xdr:colOff>361950</xdr:colOff>
      <xdr:row>33</xdr:row>
      <xdr:rowOff>14986</xdr:rowOff>
    </xdr:to>
    <xdr:cxnSp macro="">
      <xdr:nvCxnSpPr>
        <xdr:cNvPr id="320" name="直線コネクタ 319"/>
        <xdr:cNvCxnSpPr/>
      </xdr:nvCxnSpPr>
      <xdr:spPr>
        <a:xfrm>
          <a:off x="13893800" y="5645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21" name="フローチャート : 判断 32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159004</xdr:rowOff>
    </xdr:from>
    <xdr:to>
      <xdr:col>20</xdr:col>
      <xdr:colOff>158750</xdr:colOff>
      <xdr:row>33</xdr:row>
      <xdr:rowOff>14986</xdr:rowOff>
    </xdr:to>
    <xdr:cxnSp macro="">
      <xdr:nvCxnSpPr>
        <xdr:cNvPr id="323" name="直線コネクタ 322"/>
        <xdr:cNvCxnSpPr/>
      </xdr:nvCxnSpPr>
      <xdr:spPr>
        <a:xfrm flipV="1">
          <a:off x="13004800" y="56454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4" name="フローチャート : 判断 323"/>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5" name="テキスト ボックス 324"/>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6" name="フローチャート : 判断 32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71628</xdr:rowOff>
    </xdr:from>
    <xdr:to>
      <xdr:col>24</xdr:col>
      <xdr:colOff>82550</xdr:colOff>
      <xdr:row>33</xdr:row>
      <xdr:rowOff>1778</xdr:rowOff>
    </xdr:to>
    <xdr:sp macro="" textlink="">
      <xdr:nvSpPr>
        <xdr:cNvPr id="333" name="円/楕円 332"/>
        <xdr:cNvSpPr/>
      </xdr:nvSpPr>
      <xdr:spPr>
        <a:xfrm>
          <a:off x="164592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151655</xdr:rowOff>
    </xdr:from>
    <xdr:ext cx="762000" cy="259045"/>
    <xdr:sp macro="" textlink="">
      <xdr:nvSpPr>
        <xdr:cNvPr id="334" name="補助費等該当値テキスト"/>
        <xdr:cNvSpPr txBox="1"/>
      </xdr:nvSpPr>
      <xdr:spPr>
        <a:xfrm>
          <a:off x="16598900" y="546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153924</xdr:rowOff>
    </xdr:from>
    <xdr:to>
      <xdr:col>22</xdr:col>
      <xdr:colOff>615950</xdr:colOff>
      <xdr:row>33</xdr:row>
      <xdr:rowOff>84074</xdr:rowOff>
    </xdr:to>
    <xdr:sp macro="" textlink="">
      <xdr:nvSpPr>
        <xdr:cNvPr id="335" name="円/楕円 334"/>
        <xdr:cNvSpPr/>
      </xdr:nvSpPr>
      <xdr:spPr>
        <a:xfrm>
          <a:off x="15621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94251</xdr:rowOff>
    </xdr:from>
    <xdr:ext cx="736600" cy="259045"/>
    <xdr:sp macro="" textlink="">
      <xdr:nvSpPr>
        <xdr:cNvPr id="336" name="テキスト ボックス 335"/>
        <xdr:cNvSpPr txBox="1"/>
      </xdr:nvSpPr>
      <xdr:spPr>
        <a:xfrm>
          <a:off x="15290800" y="5409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135636</xdr:rowOff>
    </xdr:from>
    <xdr:to>
      <xdr:col>21</xdr:col>
      <xdr:colOff>412750</xdr:colOff>
      <xdr:row>33</xdr:row>
      <xdr:rowOff>65786</xdr:rowOff>
    </xdr:to>
    <xdr:sp macro="" textlink="">
      <xdr:nvSpPr>
        <xdr:cNvPr id="337" name="円/楕円 336"/>
        <xdr:cNvSpPr/>
      </xdr:nvSpPr>
      <xdr:spPr>
        <a:xfrm>
          <a:off x="14732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75963</xdr:rowOff>
    </xdr:from>
    <xdr:ext cx="762000" cy="259045"/>
    <xdr:sp macro="" textlink="">
      <xdr:nvSpPr>
        <xdr:cNvPr id="338" name="テキスト ボックス 337"/>
        <xdr:cNvSpPr txBox="1"/>
      </xdr:nvSpPr>
      <xdr:spPr>
        <a:xfrm>
          <a:off x="14401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108204</xdr:rowOff>
    </xdr:from>
    <xdr:to>
      <xdr:col>20</xdr:col>
      <xdr:colOff>209550</xdr:colOff>
      <xdr:row>33</xdr:row>
      <xdr:rowOff>38354</xdr:rowOff>
    </xdr:to>
    <xdr:sp macro="" textlink="">
      <xdr:nvSpPr>
        <xdr:cNvPr id="339" name="円/楕円 338"/>
        <xdr:cNvSpPr/>
      </xdr:nvSpPr>
      <xdr:spPr>
        <a:xfrm>
          <a:off x="13843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48531</xdr:rowOff>
    </xdr:from>
    <xdr:ext cx="762000" cy="259045"/>
    <xdr:sp macro="" textlink="">
      <xdr:nvSpPr>
        <xdr:cNvPr id="340" name="テキスト ボックス 339"/>
        <xdr:cNvSpPr txBox="1"/>
      </xdr:nvSpPr>
      <xdr:spPr>
        <a:xfrm>
          <a:off x="13512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135636</xdr:rowOff>
    </xdr:from>
    <xdr:to>
      <xdr:col>19</xdr:col>
      <xdr:colOff>6350</xdr:colOff>
      <xdr:row>33</xdr:row>
      <xdr:rowOff>65786</xdr:rowOff>
    </xdr:to>
    <xdr:sp macro="" textlink="">
      <xdr:nvSpPr>
        <xdr:cNvPr id="341" name="円/楕円 340"/>
        <xdr:cNvSpPr/>
      </xdr:nvSpPr>
      <xdr:spPr>
        <a:xfrm>
          <a:off x="12954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75963</xdr:rowOff>
    </xdr:from>
    <xdr:ext cx="762000" cy="259045"/>
    <xdr:sp macro="" textlink="">
      <xdr:nvSpPr>
        <xdr:cNvPr id="342" name="テキスト ボックス 341"/>
        <xdr:cNvSpPr txBox="1"/>
      </xdr:nvSpPr>
      <xdr:spPr>
        <a:xfrm>
          <a:off x="12623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かかる経常収支比率は、過去からの地方債の発行抑制により、類似団体を下回って推移してきたが、本年度は土地開発公社解散に伴う第三セクター等改革推進債の償還が開始されたこともあり、数値の悪化が見られる。公共施設等の老朽化に伴い、更新や大規模改修が見込まれる状況においては市債の発行が必要であるが、事業の選択と集中により比率上昇の抑制に努めたい。</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70" name="直線コネクタ 369"/>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71"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2" name="直線コネクタ 371"/>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3"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4" name="直線コネクタ 373"/>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76</xdr:row>
      <xdr:rowOff>76200</xdr:rowOff>
    </xdr:to>
    <xdr:cxnSp macro="">
      <xdr:nvCxnSpPr>
        <xdr:cNvPr id="375" name="直線コネクタ 374"/>
        <xdr:cNvCxnSpPr/>
      </xdr:nvCxnSpPr>
      <xdr:spPr>
        <a:xfrm>
          <a:off x="3987800" y="12966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6"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7" name="フローチャート : 判断 376"/>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146050</xdr:rowOff>
    </xdr:to>
    <xdr:cxnSp macro="">
      <xdr:nvCxnSpPr>
        <xdr:cNvPr id="378" name="直線コネクタ 377"/>
        <xdr:cNvCxnSpPr/>
      </xdr:nvCxnSpPr>
      <xdr:spPr>
        <a:xfrm flipV="1">
          <a:off x="3098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9" name="フローチャート : 判断 378"/>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41927</xdr:rowOff>
    </xdr:from>
    <xdr:ext cx="736600" cy="259045"/>
    <xdr:sp macro="" textlink="">
      <xdr:nvSpPr>
        <xdr:cNvPr id="380" name="テキスト ボックス 379"/>
        <xdr:cNvSpPr txBox="1"/>
      </xdr:nvSpPr>
      <xdr:spPr>
        <a:xfrm>
          <a:off x="3606800" y="1324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19050</xdr:rowOff>
    </xdr:from>
    <xdr:to>
      <xdr:col>4</xdr:col>
      <xdr:colOff>346075</xdr:colOff>
      <xdr:row>75</xdr:row>
      <xdr:rowOff>146050</xdr:rowOff>
    </xdr:to>
    <xdr:cxnSp macro="">
      <xdr:nvCxnSpPr>
        <xdr:cNvPr id="381" name="直線コネクタ 380"/>
        <xdr:cNvCxnSpPr/>
      </xdr:nvCxnSpPr>
      <xdr:spPr>
        <a:xfrm>
          <a:off x="2209800" y="12877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2" name="フローチャート : 判断 381"/>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80027</xdr:rowOff>
    </xdr:from>
    <xdr:ext cx="762000" cy="259045"/>
    <xdr:sp macro="" textlink="">
      <xdr:nvSpPr>
        <xdr:cNvPr id="383" name="テキスト ボックス 382"/>
        <xdr:cNvSpPr txBox="1"/>
      </xdr:nvSpPr>
      <xdr:spPr>
        <a:xfrm>
          <a:off x="2717800" y="132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19050</xdr:rowOff>
    </xdr:from>
    <xdr:to>
      <xdr:col>3</xdr:col>
      <xdr:colOff>142875</xdr:colOff>
      <xdr:row>75</xdr:row>
      <xdr:rowOff>19050</xdr:rowOff>
    </xdr:to>
    <xdr:cxnSp macro="">
      <xdr:nvCxnSpPr>
        <xdr:cNvPr id="384" name="直線コネクタ 383"/>
        <xdr:cNvCxnSpPr/>
      </xdr:nvCxnSpPr>
      <xdr:spPr>
        <a:xfrm>
          <a:off x="1320800" y="1287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5" name="フローチャート :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7" name="フローチャート : 判断 386"/>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22877</xdr:rowOff>
    </xdr:from>
    <xdr:ext cx="762000" cy="259045"/>
    <xdr:sp macro="" textlink="">
      <xdr:nvSpPr>
        <xdr:cNvPr id="388" name="テキスト ボックス 387"/>
        <xdr:cNvSpPr txBox="1"/>
      </xdr:nvSpPr>
      <xdr:spPr>
        <a:xfrm>
          <a:off x="939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25400</xdr:rowOff>
    </xdr:from>
    <xdr:to>
      <xdr:col>7</xdr:col>
      <xdr:colOff>66675</xdr:colOff>
      <xdr:row>76</xdr:row>
      <xdr:rowOff>127000</xdr:rowOff>
    </xdr:to>
    <xdr:sp macro="" textlink="">
      <xdr:nvSpPr>
        <xdr:cNvPr id="394" name="円/楕円 393"/>
        <xdr:cNvSpPr/>
      </xdr:nvSpPr>
      <xdr:spPr>
        <a:xfrm>
          <a:off x="47752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41927</xdr:rowOff>
    </xdr:from>
    <xdr:ext cx="762000" cy="259045"/>
    <xdr:sp macro="" textlink="">
      <xdr:nvSpPr>
        <xdr:cNvPr id="395" name="公債費該当値テキスト"/>
        <xdr:cNvSpPr txBox="1"/>
      </xdr:nvSpPr>
      <xdr:spPr>
        <a:xfrm>
          <a:off x="4914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96" name="円/楕円 395"/>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97" name="テキスト ボックス 396"/>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95250</xdr:rowOff>
    </xdr:from>
    <xdr:to>
      <xdr:col>4</xdr:col>
      <xdr:colOff>396875</xdr:colOff>
      <xdr:row>76</xdr:row>
      <xdr:rowOff>25400</xdr:rowOff>
    </xdr:to>
    <xdr:sp macro="" textlink="">
      <xdr:nvSpPr>
        <xdr:cNvPr id="398" name="円/楕円 397"/>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35577</xdr:rowOff>
    </xdr:from>
    <xdr:ext cx="762000" cy="259045"/>
    <xdr:sp macro="" textlink="">
      <xdr:nvSpPr>
        <xdr:cNvPr id="399" name="テキスト ボックス 398"/>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139700</xdr:rowOff>
    </xdr:from>
    <xdr:to>
      <xdr:col>3</xdr:col>
      <xdr:colOff>193675</xdr:colOff>
      <xdr:row>75</xdr:row>
      <xdr:rowOff>69850</xdr:rowOff>
    </xdr:to>
    <xdr:sp macro="" textlink="">
      <xdr:nvSpPr>
        <xdr:cNvPr id="400" name="円/楕円 399"/>
        <xdr:cNvSpPr/>
      </xdr:nvSpPr>
      <xdr:spPr>
        <a:xfrm>
          <a:off x="2159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80027</xdr:rowOff>
    </xdr:from>
    <xdr:ext cx="762000" cy="259045"/>
    <xdr:sp macro="" textlink="">
      <xdr:nvSpPr>
        <xdr:cNvPr id="401" name="テキスト ボックス 400"/>
        <xdr:cNvSpPr txBox="1"/>
      </xdr:nvSpPr>
      <xdr:spPr>
        <a:xfrm>
          <a:off x="1828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139700</xdr:rowOff>
    </xdr:from>
    <xdr:to>
      <xdr:col>1</xdr:col>
      <xdr:colOff>676275</xdr:colOff>
      <xdr:row>75</xdr:row>
      <xdr:rowOff>69850</xdr:rowOff>
    </xdr:to>
    <xdr:sp macro="" textlink="">
      <xdr:nvSpPr>
        <xdr:cNvPr id="402" name="円/楕円 401"/>
        <xdr:cNvSpPr/>
      </xdr:nvSpPr>
      <xdr:spPr>
        <a:xfrm>
          <a:off x="1270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80027</xdr:rowOff>
    </xdr:from>
    <xdr:ext cx="762000" cy="259045"/>
    <xdr:sp macro="" textlink="">
      <xdr:nvSpPr>
        <xdr:cNvPr id="403" name="テキスト ボックス 402"/>
        <xdr:cNvSpPr txBox="1"/>
      </xdr:nvSpPr>
      <xdr:spPr>
        <a:xfrm>
          <a:off x="939800" y="1259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かかる経常収支比率は、類似団体平均、全国平均、兵庫県平均の全てと比較して下回っていることから、公債費が大きく影響していることが分かる。今後も第４次行政改革大綱延長版の各項目への取り組みを通じて経常経費の削減に努め、比率を抑制していく。</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31" name="直線コネクタ 430"/>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4"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5" name="直線コネクタ 434"/>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xdr:rowOff>
    </xdr:from>
    <xdr:to>
      <xdr:col>24</xdr:col>
      <xdr:colOff>31750</xdr:colOff>
      <xdr:row>76</xdr:row>
      <xdr:rowOff>27939</xdr:rowOff>
    </xdr:to>
    <xdr:cxnSp macro="">
      <xdr:nvCxnSpPr>
        <xdr:cNvPr id="436" name="直線コネクタ 435"/>
        <xdr:cNvCxnSpPr/>
      </xdr:nvCxnSpPr>
      <xdr:spPr>
        <a:xfrm flipV="1">
          <a:off x="15671800" y="12867640"/>
          <a:ext cx="838200" cy="19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135907</xdr:rowOff>
    </xdr:from>
    <xdr:ext cx="762000" cy="259045"/>
    <xdr:sp macro="" textlink="">
      <xdr:nvSpPr>
        <xdr:cNvPr id="437" name="公債費以外平均値テキスト"/>
        <xdr:cNvSpPr txBox="1"/>
      </xdr:nvSpPr>
      <xdr:spPr>
        <a:xfrm>
          <a:off x="16598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8" name="フローチャート : 判断 437"/>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111761</xdr:rowOff>
    </xdr:to>
    <xdr:cxnSp macro="">
      <xdr:nvCxnSpPr>
        <xdr:cNvPr id="439" name="直線コネクタ 438"/>
        <xdr:cNvCxnSpPr/>
      </xdr:nvCxnSpPr>
      <xdr:spPr>
        <a:xfrm flipV="1">
          <a:off x="14782800" y="13058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40" name="フローチャート : 判断 439"/>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41" name="テキスト ボックス 440"/>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168911</xdr:rowOff>
    </xdr:from>
    <xdr:to>
      <xdr:col>21</xdr:col>
      <xdr:colOff>361950</xdr:colOff>
      <xdr:row>76</xdr:row>
      <xdr:rowOff>111761</xdr:rowOff>
    </xdr:to>
    <xdr:cxnSp macro="">
      <xdr:nvCxnSpPr>
        <xdr:cNvPr id="442" name="直線コネクタ 441"/>
        <xdr:cNvCxnSpPr/>
      </xdr:nvCxnSpPr>
      <xdr:spPr>
        <a:xfrm>
          <a:off x="13893800" y="13027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3" name="フローチャート : 判断 442"/>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104157</xdr:rowOff>
    </xdr:from>
    <xdr:ext cx="762000" cy="259045"/>
    <xdr:sp macro="" textlink="">
      <xdr:nvSpPr>
        <xdr:cNvPr id="444" name="テキスト ボックス 443"/>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168911</xdr:rowOff>
    </xdr:from>
    <xdr:to>
      <xdr:col>20</xdr:col>
      <xdr:colOff>158750</xdr:colOff>
      <xdr:row>76</xdr:row>
      <xdr:rowOff>88900</xdr:rowOff>
    </xdr:to>
    <xdr:cxnSp macro="">
      <xdr:nvCxnSpPr>
        <xdr:cNvPr id="445" name="直線コネクタ 444"/>
        <xdr:cNvCxnSpPr/>
      </xdr:nvCxnSpPr>
      <xdr:spPr>
        <a:xfrm flipV="1">
          <a:off x="13004800" y="13027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6" name="フローチャート : 判断 445"/>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20337</xdr:rowOff>
    </xdr:from>
    <xdr:ext cx="762000" cy="259045"/>
    <xdr:sp macro="" textlink="">
      <xdr:nvSpPr>
        <xdr:cNvPr id="447" name="テキスト ボックス 446"/>
        <xdr:cNvSpPr txBox="1"/>
      </xdr:nvSpPr>
      <xdr:spPr>
        <a:xfrm>
          <a:off x="13512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8" name="フローチャート : 判断 44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9" name="テキスト ボックス 44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129540</xdr:rowOff>
    </xdr:from>
    <xdr:to>
      <xdr:col>24</xdr:col>
      <xdr:colOff>82550</xdr:colOff>
      <xdr:row>75</xdr:row>
      <xdr:rowOff>59690</xdr:rowOff>
    </xdr:to>
    <xdr:sp macro="" textlink="">
      <xdr:nvSpPr>
        <xdr:cNvPr id="455" name="円/楕円 454"/>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146067</xdr:rowOff>
    </xdr:from>
    <xdr:ext cx="762000" cy="259045"/>
    <xdr:sp macro="" textlink="">
      <xdr:nvSpPr>
        <xdr:cNvPr id="456" name="公債費以外該当値テキスト"/>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57" name="円/楕円 456"/>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58" name="テキスト ボックス 45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9" name="円/楕円 458"/>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60" name="テキスト ボックス 459"/>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118110</xdr:rowOff>
    </xdr:from>
    <xdr:to>
      <xdr:col>20</xdr:col>
      <xdr:colOff>209550</xdr:colOff>
      <xdr:row>76</xdr:row>
      <xdr:rowOff>48261</xdr:rowOff>
    </xdr:to>
    <xdr:sp macro="" textlink="">
      <xdr:nvSpPr>
        <xdr:cNvPr id="461" name="円/楕円 460"/>
        <xdr:cNvSpPr/>
      </xdr:nvSpPr>
      <xdr:spPr>
        <a:xfrm>
          <a:off x="13843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62" name="テキスト ボックス 461"/>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63" name="円/楕円 462"/>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64" name="テキスト ボックス 463"/>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兵庫県高砂市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62916</xdr:rowOff>
    </xdr:from>
    <xdr:to>
      <xdr:col>4</xdr:col>
      <xdr:colOff>1117600</xdr:colOff>
      <xdr:row>16</xdr:row>
      <xdr:rowOff>119875</xdr:rowOff>
    </xdr:to>
    <xdr:cxnSp macro="">
      <xdr:nvCxnSpPr>
        <xdr:cNvPr id="50" name="直線コネクタ 49"/>
        <xdr:cNvCxnSpPr/>
      </xdr:nvCxnSpPr>
      <xdr:spPr bwMode="auto">
        <a:xfrm flipV="1">
          <a:off x="5003800" y="2853741"/>
          <a:ext cx="647700" cy="56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84955</xdr:rowOff>
    </xdr:from>
    <xdr:ext cx="762000" cy="259045"/>
    <xdr:sp macro="" textlink="">
      <xdr:nvSpPr>
        <xdr:cNvPr id="51" name="人口1人当たり決算額の推移平均値テキスト130"/>
        <xdr:cNvSpPr txBox="1"/>
      </xdr:nvSpPr>
      <xdr:spPr>
        <a:xfrm>
          <a:off x="5740400" y="2532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20358</xdr:rowOff>
    </xdr:from>
    <xdr:to>
      <xdr:col>4</xdr:col>
      <xdr:colOff>469900</xdr:colOff>
      <xdr:row>16</xdr:row>
      <xdr:rowOff>119875</xdr:rowOff>
    </xdr:to>
    <xdr:cxnSp macro="">
      <xdr:nvCxnSpPr>
        <xdr:cNvPr id="53" name="直線コネクタ 52"/>
        <xdr:cNvCxnSpPr/>
      </xdr:nvCxnSpPr>
      <xdr:spPr bwMode="auto">
        <a:xfrm>
          <a:off x="4305300" y="2811183"/>
          <a:ext cx="698500" cy="99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67695</xdr:rowOff>
    </xdr:from>
    <xdr:ext cx="736600" cy="259045"/>
    <xdr:sp macro="" textlink="">
      <xdr:nvSpPr>
        <xdr:cNvPr id="55" name="テキスト ボックス 54"/>
        <xdr:cNvSpPr txBox="1"/>
      </xdr:nvSpPr>
      <xdr:spPr>
        <a:xfrm>
          <a:off x="4622800" y="251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86081</xdr:rowOff>
    </xdr:from>
    <xdr:to>
      <xdr:col>3</xdr:col>
      <xdr:colOff>904875</xdr:colOff>
      <xdr:row>16</xdr:row>
      <xdr:rowOff>20358</xdr:rowOff>
    </xdr:to>
    <xdr:cxnSp macro="">
      <xdr:nvCxnSpPr>
        <xdr:cNvPr id="56" name="直線コネクタ 55"/>
        <xdr:cNvCxnSpPr/>
      </xdr:nvCxnSpPr>
      <xdr:spPr bwMode="auto">
        <a:xfrm>
          <a:off x="3606800" y="2705456"/>
          <a:ext cx="698500" cy="105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8335</xdr:rowOff>
    </xdr:from>
    <xdr:ext cx="762000" cy="259045"/>
    <xdr:sp macro="" textlink="">
      <xdr:nvSpPr>
        <xdr:cNvPr id="58" name="テキスト ボックス 57"/>
        <xdr:cNvSpPr txBox="1"/>
      </xdr:nvSpPr>
      <xdr:spPr>
        <a:xfrm>
          <a:off x="3924300" y="24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86081</xdr:rowOff>
    </xdr:from>
    <xdr:to>
      <xdr:col>3</xdr:col>
      <xdr:colOff>206375</xdr:colOff>
      <xdr:row>15</xdr:row>
      <xdr:rowOff>115380</xdr:rowOff>
    </xdr:to>
    <xdr:cxnSp macro="">
      <xdr:nvCxnSpPr>
        <xdr:cNvPr id="59" name="直線コネクタ 58"/>
        <xdr:cNvCxnSpPr/>
      </xdr:nvCxnSpPr>
      <xdr:spPr bwMode="auto">
        <a:xfrm flipV="1">
          <a:off x="2908300" y="2705456"/>
          <a:ext cx="698500" cy="29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79430</xdr:rowOff>
    </xdr:from>
    <xdr:ext cx="762000" cy="259045"/>
    <xdr:sp macro="" textlink="">
      <xdr:nvSpPr>
        <xdr:cNvPr id="61" name="テキスト ボックス 60"/>
        <xdr:cNvSpPr txBox="1"/>
      </xdr:nvSpPr>
      <xdr:spPr>
        <a:xfrm>
          <a:off x="32258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96588</xdr:rowOff>
    </xdr:from>
    <xdr:ext cx="762000" cy="259045"/>
    <xdr:sp macro="" textlink="">
      <xdr:nvSpPr>
        <xdr:cNvPr id="63" name="テキスト ボックス 62"/>
        <xdr:cNvSpPr txBox="1"/>
      </xdr:nvSpPr>
      <xdr:spPr>
        <a:xfrm>
          <a:off x="2527300" y="28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12116</xdr:rowOff>
    </xdr:from>
    <xdr:to>
      <xdr:col>5</xdr:col>
      <xdr:colOff>34925</xdr:colOff>
      <xdr:row>16</xdr:row>
      <xdr:rowOff>113716</xdr:rowOff>
    </xdr:to>
    <xdr:sp macro="" textlink="">
      <xdr:nvSpPr>
        <xdr:cNvPr id="69" name="円/楕円 68"/>
        <xdr:cNvSpPr/>
      </xdr:nvSpPr>
      <xdr:spPr bwMode="auto">
        <a:xfrm>
          <a:off x="5600700" y="280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155643</xdr:rowOff>
    </xdr:from>
    <xdr:ext cx="762000" cy="259045"/>
    <xdr:sp macro="" textlink="">
      <xdr:nvSpPr>
        <xdr:cNvPr id="70" name="人口1人当たり決算額の推移該当値テキスト130"/>
        <xdr:cNvSpPr txBox="1"/>
      </xdr:nvSpPr>
      <xdr:spPr>
        <a:xfrm>
          <a:off x="5740400" y="277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69075</xdr:rowOff>
    </xdr:from>
    <xdr:to>
      <xdr:col>4</xdr:col>
      <xdr:colOff>520700</xdr:colOff>
      <xdr:row>16</xdr:row>
      <xdr:rowOff>170675</xdr:rowOff>
    </xdr:to>
    <xdr:sp macro="" textlink="">
      <xdr:nvSpPr>
        <xdr:cNvPr id="71" name="円/楕円 70"/>
        <xdr:cNvSpPr/>
      </xdr:nvSpPr>
      <xdr:spPr bwMode="auto">
        <a:xfrm>
          <a:off x="4953000" y="28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155452</xdr:rowOff>
    </xdr:from>
    <xdr:ext cx="736600" cy="259045"/>
    <xdr:sp macro="" textlink="">
      <xdr:nvSpPr>
        <xdr:cNvPr id="72" name="テキスト ボックス 71"/>
        <xdr:cNvSpPr txBox="1"/>
      </xdr:nvSpPr>
      <xdr:spPr>
        <a:xfrm>
          <a:off x="4622800" y="29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66,937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141008</xdr:rowOff>
    </xdr:from>
    <xdr:to>
      <xdr:col>3</xdr:col>
      <xdr:colOff>955675</xdr:colOff>
      <xdr:row>16</xdr:row>
      <xdr:rowOff>71158</xdr:rowOff>
    </xdr:to>
    <xdr:sp macro="" textlink="">
      <xdr:nvSpPr>
        <xdr:cNvPr id="73" name="円/楕円 72"/>
        <xdr:cNvSpPr/>
      </xdr:nvSpPr>
      <xdr:spPr bwMode="auto">
        <a:xfrm>
          <a:off x="4254500" y="2760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55935</xdr:rowOff>
    </xdr:from>
    <xdr:ext cx="762000" cy="259045"/>
    <xdr:sp macro="" textlink="">
      <xdr:nvSpPr>
        <xdr:cNvPr id="74" name="テキスト ボックス 73"/>
        <xdr:cNvSpPr txBox="1"/>
      </xdr:nvSpPr>
      <xdr:spPr>
        <a:xfrm>
          <a:off x="3924300" y="284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69,549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35281</xdr:rowOff>
    </xdr:from>
    <xdr:to>
      <xdr:col>3</xdr:col>
      <xdr:colOff>257175</xdr:colOff>
      <xdr:row>15</xdr:row>
      <xdr:rowOff>136881</xdr:rowOff>
    </xdr:to>
    <xdr:sp macro="" textlink="">
      <xdr:nvSpPr>
        <xdr:cNvPr id="75" name="円/楕円 74"/>
        <xdr:cNvSpPr/>
      </xdr:nvSpPr>
      <xdr:spPr bwMode="auto">
        <a:xfrm>
          <a:off x="3556000" y="2654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121658</xdr:rowOff>
    </xdr:from>
    <xdr:ext cx="762000" cy="259045"/>
    <xdr:sp macro="" textlink="">
      <xdr:nvSpPr>
        <xdr:cNvPr id="76" name="テキスト ボックス 75"/>
        <xdr:cNvSpPr txBox="1"/>
      </xdr:nvSpPr>
      <xdr:spPr>
        <a:xfrm>
          <a:off x="3225800" y="274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72,324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64580</xdr:rowOff>
    </xdr:from>
    <xdr:to>
      <xdr:col>2</xdr:col>
      <xdr:colOff>692150</xdr:colOff>
      <xdr:row>15</xdr:row>
      <xdr:rowOff>166180</xdr:rowOff>
    </xdr:to>
    <xdr:sp macro="" textlink="">
      <xdr:nvSpPr>
        <xdr:cNvPr id="77" name="円/楕円 76"/>
        <xdr:cNvSpPr/>
      </xdr:nvSpPr>
      <xdr:spPr bwMode="auto">
        <a:xfrm>
          <a:off x="2857500" y="268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4907</xdr:rowOff>
    </xdr:from>
    <xdr:ext cx="762000" cy="259045"/>
    <xdr:sp macro="" textlink="">
      <xdr:nvSpPr>
        <xdr:cNvPr id="78" name="テキスト ボックス 77"/>
        <xdr:cNvSpPr txBox="1"/>
      </xdr:nvSpPr>
      <xdr:spPr>
        <a:xfrm>
          <a:off x="2527300" y="245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102448</xdr:rowOff>
    </xdr:from>
    <xdr:to>
      <xdr:col>4</xdr:col>
      <xdr:colOff>1117600</xdr:colOff>
      <xdr:row>38</xdr:row>
      <xdr:rowOff>84343</xdr:rowOff>
    </xdr:to>
    <xdr:cxnSp macro="">
      <xdr:nvCxnSpPr>
        <xdr:cNvPr id="105" name="直線コネクタ 104"/>
        <xdr:cNvCxnSpPr/>
      </xdr:nvCxnSpPr>
      <xdr:spPr bwMode="auto">
        <a:xfrm flipV="1">
          <a:off x="5651500" y="6026998"/>
          <a:ext cx="0" cy="15249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56420</xdr:rowOff>
    </xdr:from>
    <xdr:ext cx="762000" cy="259045"/>
    <xdr:sp macro="" textlink="">
      <xdr:nvSpPr>
        <xdr:cNvPr id="106" name="人口1人当たり決算額の推移最小値テキスト445"/>
        <xdr:cNvSpPr txBox="1"/>
      </xdr:nvSpPr>
      <xdr:spPr>
        <a:xfrm>
          <a:off x="5740400" y="752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84343</xdr:rowOff>
    </xdr:from>
    <xdr:to>
      <xdr:col>5</xdr:col>
      <xdr:colOff>73025</xdr:colOff>
      <xdr:row>38</xdr:row>
      <xdr:rowOff>84343</xdr:rowOff>
    </xdr:to>
    <xdr:cxnSp macro="">
      <xdr:nvCxnSpPr>
        <xdr:cNvPr id="107" name="直線コネクタ 106"/>
        <xdr:cNvCxnSpPr/>
      </xdr:nvCxnSpPr>
      <xdr:spPr bwMode="auto">
        <a:xfrm>
          <a:off x="5562600" y="7551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17375</xdr:rowOff>
    </xdr:from>
    <xdr:ext cx="762000" cy="259045"/>
    <xdr:sp macro="" textlink="">
      <xdr:nvSpPr>
        <xdr:cNvPr id="108" name="人口1人当たり決算額の推移最大値テキスト445"/>
        <xdr:cNvSpPr txBox="1"/>
      </xdr:nvSpPr>
      <xdr:spPr>
        <a:xfrm>
          <a:off x="5740400" y="57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33</xdr:row>
      <xdr:rowOff>102448</xdr:rowOff>
    </xdr:from>
    <xdr:to>
      <xdr:col>5</xdr:col>
      <xdr:colOff>73025</xdr:colOff>
      <xdr:row>33</xdr:row>
      <xdr:rowOff>102448</xdr:rowOff>
    </xdr:to>
    <xdr:cxnSp macro="">
      <xdr:nvCxnSpPr>
        <xdr:cNvPr id="109" name="直線コネクタ 108"/>
        <xdr:cNvCxnSpPr/>
      </xdr:nvCxnSpPr>
      <xdr:spPr bwMode="auto">
        <a:xfrm>
          <a:off x="5562600" y="60269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333883</xdr:rowOff>
    </xdr:from>
    <xdr:to>
      <xdr:col>4</xdr:col>
      <xdr:colOff>1117600</xdr:colOff>
      <xdr:row>35</xdr:row>
      <xdr:rowOff>179715</xdr:rowOff>
    </xdr:to>
    <xdr:cxnSp macro="">
      <xdr:nvCxnSpPr>
        <xdr:cNvPr id="110" name="直線コネクタ 109"/>
        <xdr:cNvCxnSpPr/>
      </xdr:nvCxnSpPr>
      <xdr:spPr bwMode="auto">
        <a:xfrm flipV="1">
          <a:off x="5003800" y="6601333"/>
          <a:ext cx="647700" cy="188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41191</xdr:rowOff>
    </xdr:from>
    <xdr:ext cx="762000" cy="259045"/>
    <xdr:sp macro="" textlink="">
      <xdr:nvSpPr>
        <xdr:cNvPr id="111" name="人口1人当たり決算額の推移平均値テキスト445"/>
        <xdr:cNvSpPr txBox="1"/>
      </xdr:nvSpPr>
      <xdr:spPr>
        <a:xfrm>
          <a:off x="5740400" y="6651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69114</xdr:rowOff>
    </xdr:from>
    <xdr:to>
      <xdr:col>5</xdr:col>
      <xdr:colOff>34925</xdr:colOff>
      <xdr:row>35</xdr:row>
      <xdr:rowOff>170714</xdr:rowOff>
    </xdr:to>
    <xdr:sp macro="" textlink="">
      <xdr:nvSpPr>
        <xdr:cNvPr id="112" name="フローチャート : 判断 111"/>
        <xdr:cNvSpPr/>
      </xdr:nvSpPr>
      <xdr:spPr bwMode="auto">
        <a:xfrm>
          <a:off x="56007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73827</xdr:rowOff>
    </xdr:from>
    <xdr:to>
      <xdr:col>4</xdr:col>
      <xdr:colOff>469900</xdr:colOff>
      <xdr:row>35</xdr:row>
      <xdr:rowOff>179715</xdr:rowOff>
    </xdr:to>
    <xdr:cxnSp macro="">
      <xdr:nvCxnSpPr>
        <xdr:cNvPr id="113" name="直線コネクタ 112"/>
        <xdr:cNvCxnSpPr/>
      </xdr:nvCxnSpPr>
      <xdr:spPr bwMode="auto">
        <a:xfrm>
          <a:off x="4305300" y="6684177"/>
          <a:ext cx="698500" cy="10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318425</xdr:rowOff>
    </xdr:from>
    <xdr:to>
      <xdr:col>4</xdr:col>
      <xdr:colOff>520700</xdr:colOff>
      <xdr:row>35</xdr:row>
      <xdr:rowOff>77125</xdr:rowOff>
    </xdr:to>
    <xdr:sp macro="" textlink="">
      <xdr:nvSpPr>
        <xdr:cNvPr id="114" name="フローチャート : 判断 113"/>
        <xdr:cNvSpPr/>
      </xdr:nvSpPr>
      <xdr:spPr bwMode="auto">
        <a:xfrm>
          <a:off x="4953000" y="658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87302</xdr:rowOff>
    </xdr:from>
    <xdr:ext cx="736600" cy="259045"/>
    <xdr:sp macro="" textlink="">
      <xdr:nvSpPr>
        <xdr:cNvPr id="115" name="テキスト ボックス 114"/>
        <xdr:cNvSpPr txBox="1"/>
      </xdr:nvSpPr>
      <xdr:spPr>
        <a:xfrm>
          <a:off x="4622800" y="635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73827</xdr:rowOff>
    </xdr:from>
    <xdr:to>
      <xdr:col>3</xdr:col>
      <xdr:colOff>904875</xdr:colOff>
      <xdr:row>35</xdr:row>
      <xdr:rowOff>138568</xdr:rowOff>
    </xdr:to>
    <xdr:cxnSp macro="">
      <xdr:nvCxnSpPr>
        <xdr:cNvPr id="116" name="直線コネクタ 115"/>
        <xdr:cNvCxnSpPr/>
      </xdr:nvCxnSpPr>
      <xdr:spPr bwMode="auto">
        <a:xfrm flipV="1">
          <a:off x="3606800" y="6684177"/>
          <a:ext cx="698500" cy="64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240381</xdr:rowOff>
    </xdr:from>
    <xdr:to>
      <xdr:col>3</xdr:col>
      <xdr:colOff>955675</xdr:colOff>
      <xdr:row>34</xdr:row>
      <xdr:rowOff>341981</xdr:rowOff>
    </xdr:to>
    <xdr:sp macro="" textlink="">
      <xdr:nvSpPr>
        <xdr:cNvPr id="117" name="フローチャート : 判断 116"/>
        <xdr:cNvSpPr/>
      </xdr:nvSpPr>
      <xdr:spPr bwMode="auto">
        <a:xfrm>
          <a:off x="4254500" y="6507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9258</xdr:rowOff>
    </xdr:from>
    <xdr:ext cx="762000" cy="259045"/>
    <xdr:sp macro="" textlink="">
      <xdr:nvSpPr>
        <xdr:cNvPr id="118" name="テキスト ボックス 117"/>
        <xdr:cNvSpPr txBox="1"/>
      </xdr:nvSpPr>
      <xdr:spPr>
        <a:xfrm>
          <a:off x="3924300" y="627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138568</xdr:rowOff>
    </xdr:from>
    <xdr:to>
      <xdr:col>3</xdr:col>
      <xdr:colOff>206375</xdr:colOff>
      <xdr:row>35</xdr:row>
      <xdr:rowOff>204815</xdr:rowOff>
    </xdr:to>
    <xdr:cxnSp macro="">
      <xdr:nvCxnSpPr>
        <xdr:cNvPr id="119" name="直線コネクタ 118"/>
        <xdr:cNvCxnSpPr/>
      </xdr:nvCxnSpPr>
      <xdr:spPr bwMode="auto">
        <a:xfrm flipV="1">
          <a:off x="2908300" y="6748918"/>
          <a:ext cx="698500" cy="6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124572</xdr:rowOff>
    </xdr:from>
    <xdr:to>
      <xdr:col>3</xdr:col>
      <xdr:colOff>257175</xdr:colOff>
      <xdr:row>34</xdr:row>
      <xdr:rowOff>226172</xdr:rowOff>
    </xdr:to>
    <xdr:sp macro="" textlink="">
      <xdr:nvSpPr>
        <xdr:cNvPr id="120" name="フローチャート : 判断 119"/>
        <xdr:cNvSpPr/>
      </xdr:nvSpPr>
      <xdr:spPr bwMode="auto">
        <a:xfrm>
          <a:off x="3556000" y="6392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236349</xdr:rowOff>
    </xdr:from>
    <xdr:ext cx="762000" cy="259045"/>
    <xdr:sp macro="" textlink="">
      <xdr:nvSpPr>
        <xdr:cNvPr id="121" name="テキスト ボックス 120"/>
        <xdr:cNvSpPr txBox="1"/>
      </xdr:nvSpPr>
      <xdr:spPr>
        <a:xfrm>
          <a:off x="3225800" y="616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29520</xdr:rowOff>
    </xdr:from>
    <xdr:to>
      <xdr:col>2</xdr:col>
      <xdr:colOff>692150</xdr:colOff>
      <xdr:row>35</xdr:row>
      <xdr:rowOff>131120</xdr:rowOff>
    </xdr:to>
    <xdr:sp macro="" textlink="">
      <xdr:nvSpPr>
        <xdr:cNvPr id="122" name="フローチャート : 判断 121"/>
        <xdr:cNvSpPr/>
      </xdr:nvSpPr>
      <xdr:spPr bwMode="auto">
        <a:xfrm>
          <a:off x="2857500" y="663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141297</xdr:rowOff>
    </xdr:from>
    <xdr:ext cx="762000" cy="259045"/>
    <xdr:sp macro="" textlink="">
      <xdr:nvSpPr>
        <xdr:cNvPr id="123" name="テキスト ボックス 122"/>
        <xdr:cNvSpPr txBox="1"/>
      </xdr:nvSpPr>
      <xdr:spPr>
        <a:xfrm>
          <a:off x="2527300" y="64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283083</xdr:rowOff>
    </xdr:from>
    <xdr:to>
      <xdr:col>5</xdr:col>
      <xdr:colOff>34925</xdr:colOff>
      <xdr:row>35</xdr:row>
      <xdr:rowOff>41783</xdr:rowOff>
    </xdr:to>
    <xdr:sp macro="" textlink="">
      <xdr:nvSpPr>
        <xdr:cNvPr id="129" name="円/楕円 128"/>
        <xdr:cNvSpPr/>
      </xdr:nvSpPr>
      <xdr:spPr bwMode="auto">
        <a:xfrm>
          <a:off x="5600700" y="655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128160</xdr:rowOff>
    </xdr:from>
    <xdr:ext cx="762000" cy="259045"/>
    <xdr:sp macro="" textlink="">
      <xdr:nvSpPr>
        <xdr:cNvPr id="130" name="人口1人当たり決算額の推移該当値テキスト445"/>
        <xdr:cNvSpPr txBox="1"/>
      </xdr:nvSpPr>
      <xdr:spPr>
        <a:xfrm>
          <a:off x="5740400" y="6395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128915</xdr:rowOff>
    </xdr:from>
    <xdr:to>
      <xdr:col>4</xdr:col>
      <xdr:colOff>520700</xdr:colOff>
      <xdr:row>35</xdr:row>
      <xdr:rowOff>230515</xdr:rowOff>
    </xdr:to>
    <xdr:sp macro="" textlink="">
      <xdr:nvSpPr>
        <xdr:cNvPr id="131" name="円/楕円 130"/>
        <xdr:cNvSpPr/>
      </xdr:nvSpPr>
      <xdr:spPr bwMode="auto">
        <a:xfrm>
          <a:off x="4953000" y="673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215292</xdr:rowOff>
    </xdr:from>
    <xdr:ext cx="736600" cy="259045"/>
    <xdr:sp macro="" textlink="">
      <xdr:nvSpPr>
        <xdr:cNvPr id="132" name="テキスト ボックス 131"/>
        <xdr:cNvSpPr txBox="1"/>
      </xdr:nvSpPr>
      <xdr:spPr>
        <a:xfrm>
          <a:off x="4622800" y="682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23027</xdr:rowOff>
    </xdr:from>
    <xdr:to>
      <xdr:col>3</xdr:col>
      <xdr:colOff>955675</xdr:colOff>
      <xdr:row>35</xdr:row>
      <xdr:rowOff>124627</xdr:rowOff>
    </xdr:to>
    <xdr:sp macro="" textlink="">
      <xdr:nvSpPr>
        <xdr:cNvPr id="133" name="円/楕円 132"/>
        <xdr:cNvSpPr/>
      </xdr:nvSpPr>
      <xdr:spPr bwMode="auto">
        <a:xfrm>
          <a:off x="4254500" y="6633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109404</xdr:rowOff>
    </xdr:from>
    <xdr:ext cx="762000" cy="259045"/>
    <xdr:sp macro="" textlink="">
      <xdr:nvSpPr>
        <xdr:cNvPr id="134" name="テキスト ボックス 133"/>
        <xdr:cNvSpPr txBox="1"/>
      </xdr:nvSpPr>
      <xdr:spPr>
        <a:xfrm>
          <a:off x="3924300" y="6719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87768</xdr:rowOff>
    </xdr:from>
    <xdr:to>
      <xdr:col>3</xdr:col>
      <xdr:colOff>257175</xdr:colOff>
      <xdr:row>35</xdr:row>
      <xdr:rowOff>189368</xdr:rowOff>
    </xdr:to>
    <xdr:sp macro="" textlink="">
      <xdr:nvSpPr>
        <xdr:cNvPr id="135" name="円/楕円 134"/>
        <xdr:cNvSpPr/>
      </xdr:nvSpPr>
      <xdr:spPr bwMode="auto">
        <a:xfrm>
          <a:off x="3556000" y="669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174145</xdr:rowOff>
    </xdr:from>
    <xdr:ext cx="762000" cy="259045"/>
    <xdr:sp macro="" textlink="">
      <xdr:nvSpPr>
        <xdr:cNvPr id="136" name="テキスト ボックス 135"/>
        <xdr:cNvSpPr txBox="1"/>
      </xdr:nvSpPr>
      <xdr:spPr>
        <a:xfrm>
          <a:off x="3225800" y="678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154015</xdr:rowOff>
    </xdr:from>
    <xdr:to>
      <xdr:col>2</xdr:col>
      <xdr:colOff>692150</xdr:colOff>
      <xdr:row>35</xdr:row>
      <xdr:rowOff>255615</xdr:rowOff>
    </xdr:to>
    <xdr:sp macro="" textlink="">
      <xdr:nvSpPr>
        <xdr:cNvPr id="137" name="円/楕円 136"/>
        <xdr:cNvSpPr/>
      </xdr:nvSpPr>
      <xdr:spPr bwMode="auto">
        <a:xfrm>
          <a:off x="2857500" y="676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240392</xdr:rowOff>
    </xdr:from>
    <xdr:ext cx="762000" cy="259045"/>
    <xdr:sp macro="" textlink="">
      <xdr:nvSpPr>
        <xdr:cNvPr id="138" name="テキスト ボックス 137"/>
        <xdr:cNvSpPr txBox="1"/>
      </xdr:nvSpPr>
      <xdr:spPr>
        <a:xfrm>
          <a:off x="2527300" y="685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平成２６年度の財政調整基金残高は、市税収入等が前年比増収となったことに加え、工業公園土地売払収入など財産収入の増加があり、１．６ポイントの増となった。実質収支額は、企業実績の回復により、法人市民税が１３５．７％の増加となったこと等で、１１億５，２９３万１千円の黒字となった。近年は、各年度とも黒字を計上しており、健全な状態を維持してい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以上のことから、本年度の実質単年度収支は、平成２３年度以来の黒字となっている。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全ての会計において黒字であり、近年は安定して健全性が保たれている。平成２４年度から赤字は生じておらず、今後も各会計において、適正な財政運営を行い、現在の状況を維持していく。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過去からの地方債発行抑制により、近年同水準を推移してきたが、平成２６年度からは土地開発公社解散に伴う第三セクター等改革推進債にかかる償還金が増えている。また、下水道事業の積極的な推進により、起債残高が増大し、その償還に充てるための一般会計からの繰入金が増加しているため、公営企業債の元利償還金に対する繰入額が大き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兵庫県高砂市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平成２５年度の土地開発公社解散に伴う第三セクター等改革推進債発行の影響で、平成２４年度以前と比較すると、増加した状態が続いている。一方、企業債償還の進捗などにより、公営企業債等繰入見込額は減少し、将来負担額全体としては、６３６百万円の減額となった。充当可能財源等については、基金の積立て等の要因により、昨年度比で１，２３３百万円の増加となった。分子全体では、対前年度１，８６９百万円減の結果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35996220</v>
      </c>
      <c r="BO4" s="349"/>
      <c r="BP4" s="349"/>
      <c r="BQ4" s="349"/>
      <c r="BR4" s="349"/>
      <c r="BS4" s="349"/>
      <c r="BT4" s="349"/>
      <c r="BU4" s="350"/>
      <c r="BV4" s="348">
        <v>41063151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2.2000000000000002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34716751</v>
      </c>
      <c r="BO5" s="386"/>
      <c r="BP5" s="386"/>
      <c r="BQ5" s="386"/>
      <c r="BR5" s="386"/>
      <c r="BS5" s="386"/>
      <c r="BT5" s="386"/>
      <c r="BU5" s="387"/>
      <c r="BV5" s="385">
        <v>40555083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1279469</v>
      </c>
      <c r="BO6" s="386"/>
      <c r="BP6" s="386"/>
      <c r="BQ6" s="386"/>
      <c r="BR6" s="386"/>
      <c r="BS6" s="386"/>
      <c r="BT6" s="386"/>
      <c r="BU6" s="387"/>
      <c r="BV6" s="385">
        <v>508068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94.8</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126538</v>
      </c>
      <c r="BO7" s="386"/>
      <c r="BP7" s="386"/>
      <c r="BQ7" s="386"/>
      <c r="BR7" s="386"/>
      <c r="BS7" s="386"/>
      <c r="BT7" s="386"/>
      <c r="BU7" s="387"/>
      <c r="BV7" s="385">
        <v>61117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19786634</v>
      </c>
      <c r="CU7" s="386"/>
      <c r="CV7" s="386"/>
      <c r="CW7" s="386"/>
      <c r="CX7" s="386"/>
      <c r="CY7" s="386"/>
      <c r="CZ7" s="386"/>
      <c r="DA7" s="387"/>
      <c r="DB7" s="385">
        <v>19995393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1152931</v>
      </c>
      <c r="BO8" s="386"/>
      <c r="BP8" s="386"/>
      <c r="BQ8" s="386"/>
      <c r="BR8" s="386"/>
      <c r="BS8" s="386"/>
      <c r="BT8" s="386"/>
      <c r="BU8" s="387"/>
      <c r="BV8" s="385">
        <v>446951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v>
      </c>
      <c r="CU8" s="426"/>
      <c r="CV8" s="426"/>
      <c r="CW8" s="426"/>
      <c r="CX8" s="426"/>
      <c r="CY8" s="426"/>
      <c r="CZ8" s="426"/>
      <c r="DA8" s="427"/>
      <c r="DB8" s="425">
        <v>0.89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93901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705980</v>
      </c>
      <c r="BO9" s="386"/>
      <c r="BP9" s="386"/>
      <c r="BQ9" s="386"/>
      <c r="BR9" s="386"/>
      <c r="BS9" s="386"/>
      <c r="BT9" s="386"/>
      <c r="BU9" s="387"/>
      <c r="BV9" s="385">
        <v>-49056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13.2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94813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292326</v>
      </c>
      <c r="BO10" s="386"/>
      <c r="BP10" s="386"/>
      <c r="BQ10" s="386"/>
      <c r="BR10" s="386"/>
      <c r="BS10" s="386"/>
      <c r="BT10" s="386"/>
      <c r="BU10" s="387"/>
      <c r="BV10" s="385">
        <v>249701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93769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50</v>
      </c>
      <c r="BO12" s="386"/>
      <c r="BP12" s="386"/>
      <c r="BQ12" s="386"/>
      <c r="BR12" s="386"/>
      <c r="BS12" s="386"/>
      <c r="BT12" s="386"/>
      <c r="BU12" s="387"/>
      <c r="BV12" s="385">
        <v>631913</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92736</v>
      </c>
      <c r="S13" s="467"/>
      <c r="T13" s="467"/>
      <c r="U13" s="467"/>
      <c r="V13" s="468"/>
      <c r="W13" s="401" t="s">
        <v>122</v>
      </c>
      <c r="X13" s="402"/>
      <c r="Y13" s="402"/>
      <c r="Z13" s="402"/>
      <c r="AA13" s="402"/>
      <c r="AB13" s="392"/>
      <c r="AC13" s="436">
        <v>214</v>
      </c>
      <c r="AD13" s="437"/>
      <c r="AE13" s="437"/>
      <c r="AF13" s="437"/>
      <c r="AG13" s="476"/>
      <c r="AH13" s="436">
        <v>224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998256</v>
      </c>
      <c r="BO13" s="386"/>
      <c r="BP13" s="386"/>
      <c r="BQ13" s="386"/>
      <c r="BR13" s="386"/>
      <c r="BS13" s="386"/>
      <c r="BT13" s="386"/>
      <c r="BU13" s="387"/>
      <c r="BV13" s="385">
        <v>-431268</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9.6</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94309</v>
      </c>
      <c r="S14" s="467"/>
      <c r="T14" s="467"/>
      <c r="U14" s="467"/>
      <c r="V14" s="468"/>
      <c r="W14" s="375"/>
      <c r="X14" s="376"/>
      <c r="Y14" s="376"/>
      <c r="Z14" s="376"/>
      <c r="AA14" s="376"/>
      <c r="AB14" s="365"/>
      <c r="AC14" s="469">
        <v>0.5</v>
      </c>
      <c r="AD14" s="470"/>
      <c r="AE14" s="470"/>
      <c r="AF14" s="470"/>
      <c r="AG14" s="471"/>
      <c r="AH14" s="469">
        <v>0.5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76.3</v>
      </c>
      <c r="CU14" s="481"/>
      <c r="CV14" s="481"/>
      <c r="CW14" s="481"/>
      <c r="CX14" s="481"/>
      <c r="CY14" s="481"/>
      <c r="CZ14" s="481"/>
      <c r="DA14" s="482"/>
      <c r="DB14" s="480">
        <v>86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93284</v>
      </c>
      <c r="S15" s="467"/>
      <c r="T15" s="467"/>
      <c r="U15" s="467"/>
      <c r="V15" s="468"/>
      <c r="W15" s="401" t="s">
        <v>129</v>
      </c>
      <c r="X15" s="402"/>
      <c r="Y15" s="402"/>
      <c r="Z15" s="402"/>
      <c r="AA15" s="402"/>
      <c r="AB15" s="392"/>
      <c r="AC15" s="436">
        <v>15308</v>
      </c>
      <c r="AD15" s="437"/>
      <c r="AE15" s="437"/>
      <c r="AF15" s="437"/>
      <c r="AG15" s="476"/>
      <c r="AH15" s="436">
        <v>15647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12594077</v>
      </c>
      <c r="BO15" s="349"/>
      <c r="BP15" s="349"/>
      <c r="BQ15" s="349"/>
      <c r="BR15" s="349"/>
      <c r="BS15" s="349"/>
      <c r="BT15" s="349"/>
      <c r="BU15" s="350"/>
      <c r="BV15" s="348">
        <v>12806542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37.5</v>
      </c>
      <c r="AD16" s="470"/>
      <c r="AE16" s="470"/>
      <c r="AF16" s="470"/>
      <c r="AG16" s="471"/>
      <c r="AH16" s="469">
        <v>36.1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14112830</v>
      </c>
      <c r="BO16" s="386"/>
      <c r="BP16" s="386"/>
      <c r="BQ16" s="386"/>
      <c r="BR16" s="386"/>
      <c r="BS16" s="386"/>
      <c r="BT16" s="386"/>
      <c r="BU16" s="387"/>
      <c r="BV16" s="385">
        <v>14275960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25277</v>
      </c>
      <c r="AD17" s="437"/>
      <c r="AE17" s="437"/>
      <c r="AF17" s="437"/>
      <c r="AG17" s="476"/>
      <c r="AH17" s="436">
        <v>26677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16316123</v>
      </c>
      <c r="BO17" s="386"/>
      <c r="BP17" s="386"/>
      <c r="BQ17" s="386"/>
      <c r="BR17" s="386"/>
      <c r="BS17" s="386"/>
      <c r="BT17" s="386"/>
      <c r="BU17" s="387"/>
      <c r="BV17" s="385">
        <v>16684646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34.450000000000003</v>
      </c>
      <c r="M18" s="498"/>
      <c r="N18" s="498"/>
      <c r="O18" s="498"/>
      <c r="P18" s="498"/>
      <c r="Q18" s="498"/>
      <c r="R18" s="499"/>
      <c r="S18" s="499"/>
      <c r="T18" s="499"/>
      <c r="U18" s="499"/>
      <c r="V18" s="500"/>
      <c r="W18" s="403"/>
      <c r="X18" s="404"/>
      <c r="Y18" s="404"/>
      <c r="Z18" s="404"/>
      <c r="AA18" s="404"/>
      <c r="AB18" s="395"/>
      <c r="AC18" s="501">
        <v>62</v>
      </c>
      <c r="AD18" s="502"/>
      <c r="AE18" s="502"/>
      <c r="AF18" s="502"/>
      <c r="AG18" s="503"/>
      <c r="AH18" s="501">
        <v>61.5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18868686</v>
      </c>
      <c r="BO18" s="386"/>
      <c r="BP18" s="386"/>
      <c r="BQ18" s="386"/>
      <c r="BR18" s="386"/>
      <c r="BS18" s="386"/>
      <c r="BT18" s="386"/>
      <c r="BU18" s="387"/>
      <c r="BV18" s="385">
        <v>18113588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2726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26153205</v>
      </c>
      <c r="BO19" s="386"/>
      <c r="BP19" s="386"/>
      <c r="BQ19" s="386"/>
      <c r="BR19" s="386"/>
      <c r="BS19" s="386"/>
      <c r="BT19" s="386"/>
      <c r="BU19" s="387"/>
      <c r="BV19" s="385">
        <v>24485956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35737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33736299</v>
      </c>
      <c r="BO23" s="386"/>
      <c r="BP23" s="386"/>
      <c r="BQ23" s="386"/>
      <c r="BR23" s="386"/>
      <c r="BS23" s="386"/>
      <c r="BT23" s="386"/>
      <c r="BU23" s="387"/>
      <c r="BV23" s="385">
        <v>33945679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10120</v>
      </c>
      <c r="R24" s="437"/>
      <c r="S24" s="437"/>
      <c r="T24" s="437"/>
      <c r="U24" s="437"/>
      <c r="V24" s="476"/>
      <c r="W24" s="531"/>
      <c r="X24" s="519"/>
      <c r="Y24" s="520"/>
      <c r="Z24" s="435" t="s">
        <v>152</v>
      </c>
      <c r="AA24" s="415"/>
      <c r="AB24" s="415"/>
      <c r="AC24" s="415"/>
      <c r="AD24" s="415"/>
      <c r="AE24" s="415"/>
      <c r="AF24" s="415"/>
      <c r="AG24" s="416"/>
      <c r="AH24" s="436">
        <v>600</v>
      </c>
      <c r="AI24" s="437"/>
      <c r="AJ24" s="437"/>
      <c r="AK24" s="437"/>
      <c r="AL24" s="476"/>
      <c r="AM24" s="436">
        <v>1951800</v>
      </c>
      <c r="AN24" s="437"/>
      <c r="AO24" s="437"/>
      <c r="AP24" s="437"/>
      <c r="AQ24" s="437"/>
      <c r="AR24" s="476"/>
      <c r="AS24" s="436">
        <v>3253</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22134493</v>
      </c>
      <c r="BO24" s="386"/>
      <c r="BP24" s="386"/>
      <c r="BQ24" s="386"/>
      <c r="BR24" s="386"/>
      <c r="BS24" s="386"/>
      <c r="BT24" s="386"/>
      <c r="BU24" s="387"/>
      <c r="BV24" s="385">
        <v>20812387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8320</v>
      </c>
      <c r="R25" s="437"/>
      <c r="S25" s="437"/>
      <c r="T25" s="437"/>
      <c r="U25" s="437"/>
      <c r="V25" s="476"/>
      <c r="W25" s="531"/>
      <c r="X25" s="519"/>
      <c r="Y25" s="520"/>
      <c r="Z25" s="435" t="s">
        <v>155</v>
      </c>
      <c r="AA25" s="415"/>
      <c r="AB25" s="415"/>
      <c r="AC25" s="415"/>
      <c r="AD25" s="415"/>
      <c r="AE25" s="415"/>
      <c r="AF25" s="415"/>
      <c r="AG25" s="416"/>
      <c r="AH25" s="436">
        <v>95</v>
      </c>
      <c r="AI25" s="437"/>
      <c r="AJ25" s="437"/>
      <c r="AK25" s="437"/>
      <c r="AL25" s="476"/>
      <c r="AM25" s="436">
        <v>288515</v>
      </c>
      <c r="AN25" s="437"/>
      <c r="AO25" s="437"/>
      <c r="AP25" s="437"/>
      <c r="AQ25" s="437"/>
      <c r="AR25" s="476"/>
      <c r="AS25" s="436">
        <v>3037</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8151331</v>
      </c>
      <c r="BO25" s="349"/>
      <c r="BP25" s="349"/>
      <c r="BQ25" s="349"/>
      <c r="BR25" s="349"/>
      <c r="BS25" s="349"/>
      <c r="BT25" s="349"/>
      <c r="BU25" s="350"/>
      <c r="BV25" s="348">
        <v>9079329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7020</v>
      </c>
      <c r="R26" s="437"/>
      <c r="S26" s="437"/>
      <c r="T26" s="437"/>
      <c r="U26" s="437"/>
      <c r="V26" s="476"/>
      <c r="W26" s="531"/>
      <c r="X26" s="519"/>
      <c r="Y26" s="520"/>
      <c r="Z26" s="435" t="s">
        <v>158</v>
      </c>
      <c r="AA26" s="541"/>
      <c r="AB26" s="541"/>
      <c r="AC26" s="541"/>
      <c r="AD26" s="541"/>
      <c r="AE26" s="541"/>
      <c r="AF26" s="541"/>
      <c r="AG26" s="542"/>
      <c r="AH26" s="436">
        <v>66</v>
      </c>
      <c r="AI26" s="437"/>
      <c r="AJ26" s="437"/>
      <c r="AK26" s="437"/>
      <c r="AL26" s="476"/>
      <c r="AM26" s="436">
        <v>238854</v>
      </c>
      <c r="AN26" s="437"/>
      <c r="AO26" s="437"/>
      <c r="AP26" s="437"/>
      <c r="AQ26" s="437"/>
      <c r="AR26" s="476"/>
      <c r="AS26" s="436">
        <v>3619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6290</v>
      </c>
      <c r="R27" s="437"/>
      <c r="S27" s="437"/>
      <c r="T27" s="437"/>
      <c r="U27" s="437"/>
      <c r="V27" s="476"/>
      <c r="W27" s="531"/>
      <c r="X27" s="519"/>
      <c r="Y27" s="520"/>
      <c r="Z27" s="435" t="s">
        <v>161</v>
      </c>
      <c r="AA27" s="415"/>
      <c r="AB27" s="415"/>
      <c r="AC27" s="415"/>
      <c r="AD27" s="415"/>
      <c r="AE27" s="415"/>
      <c r="AF27" s="415"/>
      <c r="AG27" s="416"/>
      <c r="AH27" s="436">
        <v>39</v>
      </c>
      <c r="AI27" s="437"/>
      <c r="AJ27" s="437"/>
      <c r="AK27" s="437"/>
      <c r="AL27" s="476"/>
      <c r="AM27" s="436">
        <v>128214</v>
      </c>
      <c r="AN27" s="437"/>
      <c r="AO27" s="437"/>
      <c r="AP27" s="437"/>
      <c r="AQ27" s="437"/>
      <c r="AR27" s="476"/>
      <c r="AS27" s="436">
        <v>3288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30000</v>
      </c>
      <c r="BO27" s="555"/>
      <c r="BP27" s="555"/>
      <c r="BQ27" s="555"/>
      <c r="BR27" s="555"/>
      <c r="BS27" s="555"/>
      <c r="BT27" s="555"/>
      <c r="BU27" s="556"/>
      <c r="BV27" s="554">
        <v>30000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5750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2645917</v>
      </c>
      <c r="BO28" s="349"/>
      <c r="BP28" s="349"/>
      <c r="BQ28" s="349"/>
      <c r="BR28" s="349"/>
      <c r="BS28" s="349"/>
      <c r="BT28" s="349"/>
      <c r="BU28" s="350"/>
      <c r="BV28" s="348">
        <v>2353641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19</v>
      </c>
      <c r="M29" s="437"/>
      <c r="N29" s="437"/>
      <c r="O29" s="437"/>
      <c r="P29" s="476"/>
      <c r="Q29" s="436">
        <v>5220</v>
      </c>
      <c r="R29" s="437"/>
      <c r="S29" s="437"/>
      <c r="T29" s="437"/>
      <c r="U29" s="437"/>
      <c r="V29" s="476"/>
      <c r="W29" s="532"/>
      <c r="X29" s="533"/>
      <c r="Y29" s="534"/>
      <c r="Z29" s="435" t="s">
        <v>168</v>
      </c>
      <c r="AA29" s="415"/>
      <c r="AB29" s="415"/>
      <c r="AC29" s="415"/>
      <c r="AD29" s="415"/>
      <c r="AE29" s="415"/>
      <c r="AF29" s="415"/>
      <c r="AG29" s="416"/>
      <c r="AH29" s="436">
        <v>639</v>
      </c>
      <c r="AI29" s="437"/>
      <c r="AJ29" s="437"/>
      <c r="AK29" s="437"/>
      <c r="AL29" s="476"/>
      <c r="AM29" s="436">
        <v>2080014</v>
      </c>
      <c r="AN29" s="437"/>
      <c r="AO29" s="437"/>
      <c r="AP29" s="437"/>
      <c r="AQ29" s="437"/>
      <c r="AR29" s="476"/>
      <c r="AS29" s="436">
        <v>3255</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1594594</v>
      </c>
      <c r="BO29" s="386"/>
      <c r="BP29" s="386"/>
      <c r="BQ29" s="386"/>
      <c r="BR29" s="386"/>
      <c r="BS29" s="386"/>
      <c r="BT29" s="386"/>
      <c r="BU29" s="387"/>
      <c r="BV29" s="385">
        <v>603125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752818</v>
      </c>
      <c r="BO30" s="555"/>
      <c r="BP30" s="555"/>
      <c r="BQ30" s="555"/>
      <c r="BR30" s="555"/>
      <c r="BS30" s="555"/>
      <c r="BT30" s="555"/>
      <c r="BU30" s="556"/>
      <c r="BV30" s="554">
        <v>920560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兵庫県市町村職員退職手当組合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14</v>
      </c>
      <c r="CP34" s="566"/>
      <c r="CQ34" s="567" t="str">
        <f>IF('各会計、関係団体の財政状況及び健全化判断比率'!BS7="","",'各会計、関係団体の財政状況及び健全化判断比率'!BS7)</f>
        <v>高砂市施設利用振興財団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加古川市外２市共有公会堂事務組合</v>
      </c>
      <c r="BZ35" s="567"/>
      <c r="CA35" s="567"/>
      <c r="CB35" s="567"/>
      <c r="CC35" s="567"/>
      <c r="CD35" s="567"/>
      <c r="CE35" s="567"/>
      <c r="CF35" s="567"/>
      <c r="CG35" s="567"/>
      <c r="CH35" s="567"/>
      <c r="CI35" s="567"/>
      <c r="CJ35" s="567"/>
      <c r="CK35" s="567"/>
      <c r="CL35" s="567"/>
      <c r="CM35" s="567"/>
      <c r="CN35" s="165"/>
      <c r="CO35" s="566">
        <f t="shared" ref="CO35:CO43" si="3">IF(CQ35="","",CO34+1)</f>
        <v>15</v>
      </c>
      <c r="CP35" s="566"/>
      <c r="CQ35" s="567" t="str">
        <f>IF('各会計、関係団体の財政状況及び健全化判断比率'!BS8="","",'各会計、関係団体の財政状況及び健全化判断比率'!BS8)</f>
        <v>高砂市勤労福祉財団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兵庫県後期高齢者医療広域連合（一般会計）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兵庫県後期高齢者医療広域連合（特別会計）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東播磨農業共済事務組合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M41" sqref="M41:M45"/>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9" t="s">
        <v>23</v>
      </c>
      <c r="C41" s="1170"/>
      <c r="D41" s="81"/>
      <c r="E41" s="1175" t="s">
        <v>24</v>
      </c>
      <c r="F41" s="1175"/>
      <c r="G41" s="1175"/>
      <c r="H41" s="1176"/>
      <c r="I41" s="82">
        <v>27445</v>
      </c>
      <c r="J41" s="83">
        <v>26893</v>
      </c>
      <c r="K41" s="83">
        <v>27018</v>
      </c>
      <c r="L41" s="83">
        <v>33946</v>
      </c>
      <c r="M41" s="84">
        <v>33736</v>
      </c>
    </row>
    <row r="42" spans="2:13" ht="27.75" customHeight="1">
      <c r="B42" s="1171"/>
      <c r="C42" s="1172"/>
      <c r="D42" s="85"/>
      <c r="E42" s="1177" t="s">
        <v>25</v>
      </c>
      <c r="F42" s="1177"/>
      <c r="G42" s="1177"/>
      <c r="H42" s="1178"/>
      <c r="I42" s="86">
        <v>2559</v>
      </c>
      <c r="J42" s="87">
        <v>2326</v>
      </c>
      <c r="K42" s="87">
        <v>1418</v>
      </c>
      <c r="L42" s="87">
        <v>590</v>
      </c>
      <c r="M42" s="88" t="s">
        <v>474</v>
      </c>
    </row>
    <row r="43" spans="2:13" ht="27.75" customHeight="1">
      <c r="B43" s="1171"/>
      <c r="C43" s="1172"/>
      <c r="D43" s="85"/>
      <c r="E43" s="1177" t="s">
        <v>26</v>
      </c>
      <c r="F43" s="1177"/>
      <c r="G43" s="1177"/>
      <c r="H43" s="1178"/>
      <c r="I43" s="86">
        <v>33109</v>
      </c>
      <c r="J43" s="87">
        <v>31540</v>
      </c>
      <c r="K43" s="87">
        <v>30209</v>
      </c>
      <c r="L43" s="87">
        <v>29323</v>
      </c>
      <c r="M43" s="88">
        <v>28791</v>
      </c>
    </row>
    <row r="44" spans="2:13" ht="27.75" customHeight="1">
      <c r="B44" s="1171"/>
      <c r="C44" s="1172"/>
      <c r="D44" s="85"/>
      <c r="E44" s="1177" t="s">
        <v>27</v>
      </c>
      <c r="F44" s="1177"/>
      <c r="G44" s="1177"/>
      <c r="H44" s="1178"/>
      <c r="I44" s="86" t="s">
        <v>474</v>
      </c>
      <c r="J44" s="87" t="s">
        <v>474</v>
      </c>
      <c r="K44" s="87" t="s">
        <v>474</v>
      </c>
      <c r="L44" s="87" t="s">
        <v>474</v>
      </c>
      <c r="M44" s="88" t="s">
        <v>474</v>
      </c>
    </row>
    <row r="45" spans="2:13" ht="27.75" customHeight="1">
      <c r="B45" s="1171"/>
      <c r="C45" s="1172"/>
      <c r="D45" s="85"/>
      <c r="E45" s="1177" t="s">
        <v>28</v>
      </c>
      <c r="F45" s="1177"/>
      <c r="G45" s="1177"/>
      <c r="H45" s="1178"/>
      <c r="I45" s="86">
        <v>8842</v>
      </c>
      <c r="J45" s="87">
        <v>8343</v>
      </c>
      <c r="K45" s="87">
        <v>7908</v>
      </c>
      <c r="L45" s="87">
        <v>7679</v>
      </c>
      <c r="M45" s="88">
        <v>8375</v>
      </c>
    </row>
    <row r="46" spans="2:13" ht="27.75" customHeight="1">
      <c r="B46" s="1171"/>
      <c r="C46" s="1172"/>
      <c r="D46" s="85"/>
      <c r="E46" s="1177" t="s">
        <v>29</v>
      </c>
      <c r="F46" s="1177"/>
      <c r="G46" s="1177"/>
      <c r="H46" s="1178"/>
      <c r="I46" s="86">
        <v>2045</v>
      </c>
      <c r="J46" s="87">
        <v>1915</v>
      </c>
      <c r="K46" s="87">
        <v>2272</v>
      </c>
      <c r="L46" s="87" t="s">
        <v>474</v>
      </c>
      <c r="M46" s="88" t="s">
        <v>474</v>
      </c>
    </row>
    <row r="47" spans="2:13" ht="27.75" customHeight="1">
      <c r="B47" s="1171"/>
      <c r="C47" s="1172"/>
      <c r="D47" s="85"/>
      <c r="E47" s="1177" t="s">
        <v>30</v>
      </c>
      <c r="F47" s="1177"/>
      <c r="G47" s="1177"/>
      <c r="H47" s="1178"/>
      <c r="I47" s="86" t="s">
        <v>474</v>
      </c>
      <c r="J47" s="87" t="s">
        <v>474</v>
      </c>
      <c r="K47" s="87" t="s">
        <v>474</v>
      </c>
      <c r="L47" s="87" t="s">
        <v>474</v>
      </c>
      <c r="M47" s="88" t="s">
        <v>474</v>
      </c>
    </row>
    <row r="48" spans="2:13" ht="27.75" customHeight="1">
      <c r="B48" s="1173"/>
      <c r="C48" s="1174"/>
      <c r="D48" s="85"/>
      <c r="E48" s="1177" t="s">
        <v>31</v>
      </c>
      <c r="F48" s="1177"/>
      <c r="G48" s="1177"/>
      <c r="H48" s="1178"/>
      <c r="I48" s="86" t="s">
        <v>474</v>
      </c>
      <c r="J48" s="87" t="s">
        <v>474</v>
      </c>
      <c r="K48" s="87" t="s">
        <v>474</v>
      </c>
      <c r="L48" s="87" t="s">
        <v>474</v>
      </c>
      <c r="M48" s="88" t="s">
        <v>474</v>
      </c>
    </row>
    <row r="49" spans="2:13" ht="27.75" customHeight="1">
      <c r="B49" s="1179" t="s">
        <v>32</v>
      </c>
      <c r="C49" s="1180"/>
      <c r="D49" s="89"/>
      <c r="E49" s="1177" t="s">
        <v>33</v>
      </c>
      <c r="F49" s="1177"/>
      <c r="G49" s="1177"/>
      <c r="H49" s="1178"/>
      <c r="I49" s="86">
        <v>3113</v>
      </c>
      <c r="J49" s="87">
        <v>3559</v>
      </c>
      <c r="K49" s="87">
        <v>4151</v>
      </c>
      <c r="L49" s="87">
        <v>3967</v>
      </c>
      <c r="M49" s="88">
        <v>5194</v>
      </c>
    </row>
    <row r="50" spans="2:13" ht="27.75" customHeight="1">
      <c r="B50" s="1171"/>
      <c r="C50" s="1172"/>
      <c r="D50" s="85"/>
      <c r="E50" s="1177" t="s">
        <v>34</v>
      </c>
      <c r="F50" s="1177"/>
      <c r="G50" s="1177"/>
      <c r="H50" s="1178"/>
      <c r="I50" s="86">
        <v>17219</v>
      </c>
      <c r="J50" s="87">
        <v>17076</v>
      </c>
      <c r="K50" s="87">
        <v>16140</v>
      </c>
      <c r="L50" s="87">
        <v>15658</v>
      </c>
      <c r="M50" s="88">
        <v>15344</v>
      </c>
    </row>
    <row r="51" spans="2:13" ht="27.75" customHeight="1">
      <c r="B51" s="1173"/>
      <c r="C51" s="1174"/>
      <c r="D51" s="85"/>
      <c r="E51" s="1177" t="s">
        <v>35</v>
      </c>
      <c r="F51" s="1177"/>
      <c r="G51" s="1177"/>
      <c r="H51" s="1178"/>
      <c r="I51" s="86">
        <v>37100</v>
      </c>
      <c r="J51" s="87">
        <v>36828</v>
      </c>
      <c r="K51" s="87">
        <v>37412</v>
      </c>
      <c r="L51" s="87">
        <v>37369</v>
      </c>
      <c r="M51" s="88">
        <v>37689</v>
      </c>
    </row>
    <row r="52" spans="2:13" ht="27.75" customHeight="1" thickBot="1">
      <c r="B52" s="1181" t="s">
        <v>36</v>
      </c>
      <c r="C52" s="1182"/>
      <c r="D52" s="90"/>
      <c r="E52" s="1183" t="s">
        <v>37</v>
      </c>
      <c r="F52" s="1183"/>
      <c r="G52" s="1183"/>
      <c r="H52" s="1184"/>
      <c r="I52" s="91">
        <v>16569</v>
      </c>
      <c r="J52" s="92">
        <v>13554</v>
      </c>
      <c r="K52" s="92">
        <v>11122</v>
      </c>
      <c r="L52" s="92">
        <v>14544</v>
      </c>
      <c r="M52" s="93">
        <v>12675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47853</v>
      </c>
      <c r="E3" s="116"/>
      <c r="F3" s="117">
        <v>44162</v>
      </c>
      <c r="G3" s="118"/>
      <c r="H3" s="119"/>
    </row>
    <row r="4" spans="1:8">
      <c r="A4" s="120"/>
      <c r="B4" s="121"/>
      <c r="C4" s="122"/>
      <c r="D4" s="123">
        <v>30549</v>
      </c>
      <c r="E4" s="124"/>
      <c r="F4" s="125">
        <v>24931</v>
      </c>
      <c r="G4" s="126"/>
      <c r="H4" s="127"/>
    </row>
    <row r="5" spans="1:8">
      <c r="A5" s="108" t="s">
        <v>506</v>
      </c>
      <c r="B5" s="113"/>
      <c r="C5" s="114"/>
      <c r="D5" s="115">
        <v>10611</v>
      </c>
      <c r="E5" s="116"/>
      <c r="F5" s="117">
        <v>48103</v>
      </c>
      <c r="G5" s="118"/>
      <c r="H5" s="119"/>
    </row>
    <row r="6" spans="1:8">
      <c r="A6" s="120"/>
      <c r="B6" s="121"/>
      <c r="C6" s="122"/>
      <c r="D6" s="123">
        <v>8082</v>
      </c>
      <c r="E6" s="124"/>
      <c r="F6" s="125">
        <v>22640</v>
      </c>
      <c r="G6" s="126"/>
      <c r="H6" s="127"/>
    </row>
    <row r="7" spans="1:8">
      <c r="A7" s="108" t="s">
        <v>507</v>
      </c>
      <c r="B7" s="113"/>
      <c r="C7" s="114"/>
      <c r="D7" s="115">
        <v>22776</v>
      </c>
      <c r="E7" s="116"/>
      <c r="F7" s="117">
        <v>45761</v>
      </c>
      <c r="G7" s="118"/>
      <c r="H7" s="119"/>
    </row>
    <row r="8" spans="1:8">
      <c r="A8" s="120"/>
      <c r="B8" s="121"/>
      <c r="C8" s="122"/>
      <c r="D8" s="123">
        <v>16848</v>
      </c>
      <c r="E8" s="124"/>
      <c r="F8" s="125">
        <v>24777</v>
      </c>
      <c r="G8" s="126"/>
      <c r="H8" s="127"/>
    </row>
    <row r="9" spans="1:8">
      <c r="A9" s="108" t="s">
        <v>508</v>
      </c>
      <c r="B9" s="113"/>
      <c r="C9" s="114"/>
      <c r="D9" s="115">
        <v>50203</v>
      </c>
      <c r="E9" s="116"/>
      <c r="F9" s="117">
        <v>56255</v>
      </c>
      <c r="G9" s="118"/>
      <c r="H9" s="119"/>
    </row>
    <row r="10" spans="1:8">
      <c r="A10" s="120"/>
      <c r="B10" s="121"/>
      <c r="C10" s="122"/>
      <c r="D10" s="123">
        <v>20714</v>
      </c>
      <c r="E10" s="124"/>
      <c r="F10" s="125">
        <v>26957</v>
      </c>
      <c r="G10" s="126"/>
      <c r="H10" s="127"/>
    </row>
    <row r="11" spans="1:8">
      <c r="A11" s="108" t="s">
        <v>509</v>
      </c>
      <c r="B11" s="113"/>
      <c r="C11" s="114"/>
      <c r="D11" s="115">
        <v>28566</v>
      </c>
      <c r="E11" s="116"/>
      <c r="F11" s="117">
        <v>57944</v>
      </c>
      <c r="G11" s="118"/>
      <c r="H11" s="119"/>
    </row>
    <row r="12" spans="1:8">
      <c r="A12" s="120"/>
      <c r="B12" s="121"/>
      <c r="C12" s="128"/>
      <c r="D12" s="123">
        <v>12436</v>
      </c>
      <c r="E12" s="124"/>
      <c r="F12" s="125">
        <v>29326</v>
      </c>
      <c r="G12" s="126"/>
      <c r="H12" s="127"/>
    </row>
    <row r="13" spans="1:8">
      <c r="A13" s="108"/>
      <c r="B13" s="113"/>
      <c r="C13" s="129"/>
      <c r="D13" s="130">
        <v>32002</v>
      </c>
      <c r="E13" s="131"/>
      <c r="F13" s="132">
        <v>50445</v>
      </c>
      <c r="G13" s="133"/>
      <c r="H13" s="119"/>
    </row>
    <row r="14" spans="1:8">
      <c r="A14" s="120"/>
      <c r="B14" s="121"/>
      <c r="C14" s="122"/>
      <c r="D14" s="123">
        <v>17726</v>
      </c>
      <c r="E14" s="124"/>
      <c r="F14" s="125">
        <v>25726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2.02</v>
      </c>
      <c r="C19" s="134">
        <f>ROUND(VALUE(SUBSTITUTE(実質収支比率等に係る経年分析!G$48,"▲","-")),2)</f>
        <v>5.03</v>
      </c>
      <c r="D19" s="134">
        <f>ROUND(VALUE(SUBSTITUTE(実質収支比率等に係る経年分析!H$48,"▲","-")),2)</f>
        <v>2.5</v>
      </c>
      <c r="E19" s="134">
        <f>ROUND(VALUE(SUBSTITUTE(実質収支比率等に係る経年分析!I$48,"▲","-")),2)</f>
        <v>2.2400000000000002</v>
      </c>
      <c r="F19" s="134">
        <f>ROUND(VALUE(SUBSTITUTE(実質収支比率等に係る経年分析!J$48,"▲","-")),2)</f>
        <v>5.83</v>
      </c>
    </row>
    <row r="20" spans="1:11">
      <c r="A20" s="134" t="s">
        <v>42</v>
      </c>
      <c r="B20" s="134">
        <f>ROUND(VALUE(SUBSTITUTE(実質収支比率等に係る経年分析!F$47,"▲","-")),2)</f>
        <v>12.61</v>
      </c>
      <c r="C20" s="134">
        <f>ROUND(VALUE(SUBSTITUTE(実質収支比率等に係る経年分析!G$47,"▲","-")),2)</f>
        <v>13.18</v>
      </c>
      <c r="D20" s="134">
        <f>ROUND(VALUE(SUBSTITUTE(実質収支比率等に係る経年分析!H$47,"▲","-")),2)</f>
        <v>13.79</v>
      </c>
      <c r="E20" s="134">
        <f>ROUND(VALUE(SUBSTITUTE(実質収支比率等に係る経年分析!I$47,"▲","-")),2)</f>
        <v>11.77</v>
      </c>
      <c r="F20" s="134">
        <f>ROUND(VALUE(SUBSTITUTE(実質収支比率等に係る経年分析!J$47,"▲","-")),2)</f>
        <v>13.37</v>
      </c>
    </row>
    <row r="21" spans="1:11">
      <c r="A21" s="134" t="s">
        <v>43</v>
      </c>
      <c r="B21" s="134">
        <f>IF(ISNUMBER(VALUE(SUBSTITUTE(実質収支比率等に係る経年分析!F$49,"▲","-"))),ROUND(VALUE(SUBSTITUTE(実質収支比率等に係る経年分析!F$49,"▲","-")),2),NA())</f>
        <v>2.46</v>
      </c>
      <c r="C21" s="134">
        <f>IF(ISNUMBER(VALUE(SUBSTITUTE(実質収支比率等に係る経年分析!G$49,"▲","-"))),ROUND(VALUE(SUBSTITUTE(実質収支比率等に係る経年分析!G$49,"▲","-")),2),NA())</f>
        <v>3.49</v>
      </c>
      <c r="D21" s="134">
        <f>IF(ISNUMBER(VALUE(SUBSTITUTE(実質収支比率等に係る経年分析!H$49,"▲","-"))),ROUND(VALUE(SUBSTITUTE(実質収支比率等に係る経年分析!H$49,"▲","-")),2),NA())</f>
        <v>-1.49</v>
      </c>
      <c r="E21" s="134">
        <f>IF(ISNUMBER(VALUE(SUBSTITUTE(実質収支比率等に係る経年分析!I$49,"▲","-"))),ROUND(VALUE(SUBSTITUTE(実質収支比率等に係る経年分析!I$49,"▲","-")),2),NA())</f>
        <v>-2.16</v>
      </c>
      <c r="F21" s="134">
        <f>IF(ISNUMBER(VALUE(SUBSTITUTE(実質収支比率等に係る経年分析!J$49,"▲","-"))),ROUND(VALUE(SUBSTITUTE(実質収支比率等に係る経年分析!J$49,"▲","-")),2),NA())</f>
        <v>5.05</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国民健康保険事業特別会計</v>
      </c>
      <c r="B33" s="135">
        <f>IF(ROUND(VALUE(SUBSTITUTE(連結実質赤字比率に係る赤字・黒字の構成分析!F$37,"▲", "-")), 2) &lt; 0, ABS(ROUND(VALUE(SUBSTITUTE(連結実質赤字比率に係る赤字・黒字の構成分析!F$37,"▲", "-")), 2)), NA())</f>
        <v>0.77</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0.26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2.0099999999999998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6.41</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4099</v>
      </c>
      <c r="E42" s="136"/>
      <c r="F42" s="136"/>
      <c r="G42" s="136">
        <f>'実質公債費比率（分子）の構造'!L$52</f>
        <v>4134</v>
      </c>
      <c r="H42" s="136"/>
      <c r="I42" s="136"/>
      <c r="J42" s="136">
        <f>'実質公債費比率（分子）の構造'!M$52</f>
        <v>4133</v>
      </c>
      <c r="K42" s="136"/>
      <c r="L42" s="136"/>
      <c r="M42" s="136">
        <f>'実質公債費比率（分子）の構造'!N$52</f>
        <v>4277</v>
      </c>
      <c r="N42" s="136"/>
      <c r="O42" s="136"/>
      <c r="P42" s="136">
        <f>'実質公債費比率（分子）の構造'!O$52</f>
        <v>4369</v>
      </c>
    </row>
    <row r="43" spans="1:16">
      <c r="A43" s="136" t="s">
        <v>51</v>
      </c>
      <c r="B43" s="136">
        <f>'実質公債費比率（分子）の構造'!K$51</f>
        <v>6</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52</v>
      </c>
      <c r="B44" s="136" t="str">
        <f>'実質公債費比率（分子）の構造'!K$50</f>
        <v>-</v>
      </c>
      <c r="C44" s="136"/>
      <c r="D44" s="136"/>
      <c r="E44" s="136" t="str">
        <f>'実質公債費比率（分子）の構造'!L$50</f>
        <v>-</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2433</v>
      </c>
      <c r="C46" s="136"/>
      <c r="D46" s="136"/>
      <c r="E46" s="136">
        <f>'実質公債費比率（分子）の構造'!L$48</f>
        <v>2474</v>
      </c>
      <c r="F46" s="136"/>
      <c r="G46" s="136"/>
      <c r="H46" s="136">
        <f>'実質公債費比率（分子）の構造'!M$48</f>
        <v>2557</v>
      </c>
      <c r="I46" s="136"/>
      <c r="J46" s="136"/>
      <c r="K46" s="136">
        <f>'実質公債費比率（分子）の構造'!N$48</f>
        <v>2449</v>
      </c>
      <c r="L46" s="136"/>
      <c r="M46" s="136"/>
      <c r="N46" s="136">
        <f>'実質公債費比率（分子）の構造'!O$48</f>
        <v>2492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3040</v>
      </c>
      <c r="C49" s="136"/>
      <c r="D49" s="136"/>
      <c r="E49" s="136">
        <f>'実質公債費比率（分子）の構造'!L$45</f>
        <v>3168</v>
      </c>
      <c r="F49" s="136"/>
      <c r="G49" s="136"/>
      <c r="H49" s="136">
        <f>'実質公債費比率（分子）の構造'!M$45</f>
        <v>3225</v>
      </c>
      <c r="I49" s="136"/>
      <c r="J49" s="136"/>
      <c r="K49" s="136">
        <f>'実質公債費比率（分子）の構造'!N$45</f>
        <v>3251</v>
      </c>
      <c r="L49" s="136"/>
      <c r="M49" s="136"/>
      <c r="N49" s="136">
        <f>'実質公債費比率（分子）の構造'!O$45</f>
        <v>3679</v>
      </c>
      <c r="O49" s="136"/>
      <c r="P49" s="136"/>
    </row>
    <row r="50" spans="1:16">
      <c r="A50" s="136" t="s">
        <v>58</v>
      </c>
      <c r="B50" s="136" t="e">
        <f>NA()</f>
        <v>#N/A</v>
      </c>
      <c r="C50" s="136">
        <f>IF(ISNUMBER('実質公債費比率（分子）の構造'!K$53),'実質公債費比率（分子）の構造'!K$53,NA())</f>
        <v>1380</v>
      </c>
      <c r="D50" s="136" t="e">
        <f>NA()</f>
        <v>#N/A</v>
      </c>
      <c r="E50" s="136" t="e">
        <f>NA()</f>
        <v>#N/A</v>
      </c>
      <c r="F50" s="136">
        <f>IF(ISNUMBER('実質公債費比率（分子）の構造'!L$53),'実質公債費比率（分子）の構造'!L$53,NA())</f>
        <v>1509</v>
      </c>
      <c r="G50" s="136" t="e">
        <f>NA()</f>
        <v>#N/A</v>
      </c>
      <c r="H50" s="136" t="e">
        <f>NA()</f>
        <v>#N/A</v>
      </c>
      <c r="I50" s="136">
        <f>IF(ISNUMBER('実質公債費比率（分子）の構造'!M$53),'実質公債費比率（分子）の構造'!M$53,NA())</f>
        <v>1650</v>
      </c>
      <c r="J50" s="136" t="e">
        <f>NA()</f>
        <v>#N/A</v>
      </c>
      <c r="K50" s="136" t="e">
        <f>NA()</f>
        <v>#N/A</v>
      </c>
      <c r="L50" s="136">
        <f>IF(ISNUMBER('実質公債費比率（分子）の構造'!N$53),'実質公債費比率（分子）の構造'!N$53,NA())</f>
        <v>1423</v>
      </c>
      <c r="M50" s="136" t="e">
        <f>NA()</f>
        <v>#N/A</v>
      </c>
      <c r="N50" s="136" t="e">
        <f>NA()</f>
        <v>#N/A</v>
      </c>
      <c r="O50" s="136">
        <f>IF(ISNUMBER('実質公債費比率（分子）の構造'!O$53),'実質公債費比率（分子）の構造'!O$53,NA())</f>
        <v>1802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37100</v>
      </c>
      <c r="E56" s="135"/>
      <c r="F56" s="135"/>
      <c r="G56" s="135">
        <f>'将来負担比率（分子）の構造'!J$51</f>
        <v>36828</v>
      </c>
      <c r="H56" s="135"/>
      <c r="I56" s="135"/>
      <c r="J56" s="135">
        <f>'将来負担比率（分子）の構造'!K$51</f>
        <v>37412</v>
      </c>
      <c r="K56" s="135"/>
      <c r="L56" s="135"/>
      <c r="M56" s="135">
        <f>'将来負担比率（分子）の構造'!L$51</f>
        <v>37369</v>
      </c>
      <c r="N56" s="135"/>
      <c r="O56" s="135"/>
      <c r="P56" s="135">
        <f>'将来負担比率（分子）の構造'!M$51</f>
        <v>37689</v>
      </c>
    </row>
    <row r="57" spans="1:16">
      <c r="A57" s="135" t="s">
        <v>34</v>
      </c>
      <c r="B57" s="135"/>
      <c r="C57" s="135"/>
      <c r="D57" s="135">
        <f>'将来負担比率（分子）の構造'!I$50</f>
        <v>17219</v>
      </c>
      <c r="E57" s="135"/>
      <c r="F57" s="135"/>
      <c r="G57" s="135">
        <f>'将来負担比率（分子）の構造'!J$50</f>
        <v>17076</v>
      </c>
      <c r="H57" s="135"/>
      <c r="I57" s="135"/>
      <c r="J57" s="135">
        <f>'将来負担比率（分子）の構造'!K$50</f>
        <v>16140</v>
      </c>
      <c r="K57" s="135"/>
      <c r="L57" s="135"/>
      <c r="M57" s="135">
        <f>'将来負担比率（分子）の構造'!L$50</f>
        <v>15658</v>
      </c>
      <c r="N57" s="135"/>
      <c r="O57" s="135"/>
      <c r="P57" s="135">
        <f>'将来負担比率（分子）の構造'!M$50</f>
        <v>15344</v>
      </c>
    </row>
    <row r="58" spans="1:16">
      <c r="A58" s="135" t="s">
        <v>33</v>
      </c>
      <c r="B58" s="135"/>
      <c r="C58" s="135"/>
      <c r="D58" s="135">
        <f>'将来負担比率（分子）の構造'!I$49</f>
        <v>3113</v>
      </c>
      <c r="E58" s="135"/>
      <c r="F58" s="135"/>
      <c r="G58" s="135">
        <f>'将来負担比率（分子）の構造'!J$49</f>
        <v>3559</v>
      </c>
      <c r="H58" s="135"/>
      <c r="I58" s="135"/>
      <c r="J58" s="135">
        <f>'将来負担比率（分子）の構造'!K$49</f>
        <v>4151</v>
      </c>
      <c r="K58" s="135"/>
      <c r="L58" s="135"/>
      <c r="M58" s="135">
        <f>'将来負担比率（分子）の構造'!L$49</f>
        <v>3967</v>
      </c>
      <c r="N58" s="135"/>
      <c r="O58" s="135"/>
      <c r="P58" s="135">
        <f>'将来負担比率（分子）の構造'!M$49</f>
        <v>5194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2045</v>
      </c>
      <c r="C61" s="135"/>
      <c r="D61" s="135"/>
      <c r="E61" s="135">
        <f>'将来負担比率（分子）の構造'!J$46</f>
        <v>1915</v>
      </c>
      <c r="F61" s="135"/>
      <c r="G61" s="135"/>
      <c r="H61" s="135">
        <f>'将来負担比率（分子）の構造'!K$46</f>
        <v>2272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8842</v>
      </c>
      <c r="C62" s="135"/>
      <c r="D62" s="135"/>
      <c r="E62" s="135">
        <f>'将来負担比率（分子）の構造'!J$45</f>
        <v>8343</v>
      </c>
      <c r="F62" s="135"/>
      <c r="G62" s="135"/>
      <c r="H62" s="135">
        <f>'将来負担比率（分子）の構造'!K$45</f>
        <v>7908</v>
      </c>
      <c r="I62" s="135"/>
      <c r="J62" s="135"/>
      <c r="K62" s="135">
        <f>'将来負担比率（分子）の構造'!L$45</f>
        <v>7679</v>
      </c>
      <c r="L62" s="135"/>
      <c r="M62" s="135"/>
      <c r="N62" s="135">
        <f>'将来負担比率（分子）の構造'!M$45</f>
        <v>8375</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33109</v>
      </c>
      <c r="C64" s="135"/>
      <c r="D64" s="135"/>
      <c r="E64" s="135">
        <f>'将来負担比率（分子）の構造'!J$43</f>
        <v>31540</v>
      </c>
      <c r="F64" s="135"/>
      <c r="G64" s="135"/>
      <c r="H64" s="135">
        <f>'将来負担比率（分子）の構造'!K$43</f>
        <v>30209</v>
      </c>
      <c r="I64" s="135"/>
      <c r="J64" s="135"/>
      <c r="K64" s="135">
        <f>'将来負担比率（分子）の構造'!L$43</f>
        <v>29323</v>
      </c>
      <c r="L64" s="135"/>
      <c r="M64" s="135"/>
      <c r="N64" s="135">
        <f>'将来負担比率（分子）の構造'!M$43</f>
        <v>28791</v>
      </c>
      <c r="O64" s="135"/>
      <c r="P64" s="135"/>
    </row>
    <row r="65" spans="1:16">
      <c r="A65" s="135" t="s">
        <v>25</v>
      </c>
      <c r="B65" s="135">
        <f>'将来負担比率（分子）の構造'!I$42</f>
        <v>2559</v>
      </c>
      <c r="C65" s="135"/>
      <c r="D65" s="135"/>
      <c r="E65" s="135">
        <f>'将来負担比率（分子）の構造'!J$42</f>
        <v>2326</v>
      </c>
      <c r="F65" s="135"/>
      <c r="G65" s="135"/>
      <c r="H65" s="135">
        <f>'将来負担比率（分子）の構造'!K$42</f>
        <v>1418</v>
      </c>
      <c r="I65" s="135"/>
      <c r="J65" s="135"/>
      <c r="K65" s="135">
        <f>'将来負担比率（分子）の構造'!L$42</f>
        <v>590</v>
      </c>
      <c r="L65" s="135"/>
      <c r="M65" s="135"/>
      <c r="N65" s="135" t="str">
        <f>'将来負担比率（分子）の構造'!M$42</f>
        <v>-</v>
      </c>
      <c r="O65" s="135"/>
      <c r="P65" s="135"/>
    </row>
    <row r="66" spans="1:16">
      <c r="A66" s="135" t="s">
        <v>24</v>
      </c>
      <c r="B66" s="135">
        <f>'将来負担比率（分子）の構造'!I$41</f>
        <v>27445</v>
      </c>
      <c r="C66" s="135"/>
      <c r="D66" s="135"/>
      <c r="E66" s="135">
        <f>'将来負担比率（分子）の構造'!J$41</f>
        <v>26893</v>
      </c>
      <c r="F66" s="135"/>
      <c r="G66" s="135"/>
      <c r="H66" s="135">
        <f>'将来負担比率（分子）の構造'!K$41</f>
        <v>27018</v>
      </c>
      <c r="I66" s="135"/>
      <c r="J66" s="135"/>
      <c r="K66" s="135">
        <f>'将来負担比率（分子）の構造'!L$41</f>
        <v>33946</v>
      </c>
      <c r="L66" s="135"/>
      <c r="M66" s="135"/>
      <c r="N66" s="135">
        <f>'将来負担比率（分子）の構造'!M$41</f>
        <v>33736</v>
      </c>
      <c r="O66" s="135"/>
      <c r="P66" s="135"/>
    </row>
    <row r="67" spans="1:16">
      <c r="A67" s="135" t="s">
        <v>62</v>
      </c>
      <c r="B67" s="135" t="e">
        <f>NA()</f>
        <v>#N/A</v>
      </c>
      <c r="C67" s="135">
        <f>IF(ISNUMBER('将来負担比率（分子）の構造'!I$52), IF('将来負担比率（分子）の構造'!I$52 &lt; 0, 0, '将来負担比率（分子）の構造'!I$52), NA())</f>
        <v>16569</v>
      </c>
      <c r="D67" s="135" t="e">
        <f>NA()</f>
        <v>#N/A</v>
      </c>
      <c r="E67" s="135" t="e">
        <f>NA()</f>
        <v>#N/A</v>
      </c>
      <c r="F67" s="135">
        <f>IF(ISNUMBER('将来負担比率（分子）の構造'!J$52), IF('将来負担比率（分子）の構造'!J$52 &lt; 0, 0, '将来負担比率（分子）の構造'!J$52), NA())</f>
        <v>13554</v>
      </c>
      <c r="G67" s="135" t="e">
        <f>NA()</f>
        <v>#N/A</v>
      </c>
      <c r="H67" s="135" t="e">
        <f>NA()</f>
        <v>#N/A</v>
      </c>
      <c r="I67" s="135">
        <f>IF(ISNUMBER('将来負担比率（分子）の構造'!K$52), IF('将来負担比率（分子）の構造'!K$52 &lt; 0, 0, '将来負担比率（分子）の構造'!K$52), NA())</f>
        <v>11122</v>
      </c>
      <c r="J67" s="135" t="e">
        <f>NA()</f>
        <v>#N/A</v>
      </c>
      <c r="K67" s="135" t="e">
        <f>NA()</f>
        <v>#N/A</v>
      </c>
      <c r="L67" s="135">
        <f>IF(ISNUMBER('将来負担比率（分子）の構造'!L$52), IF('将来負担比率（分子）の構造'!L$52 &lt; 0, 0, '将来負担比率（分子）の構造'!L$52), NA())</f>
        <v>14544</v>
      </c>
      <c r="M67" s="135" t="e">
        <f>NA()</f>
        <v>#N/A</v>
      </c>
      <c r="N67" s="135" t="e">
        <f>NA()</f>
        <v>#N/A</v>
      </c>
      <c r="O67" s="135">
        <f>IF(ISNUMBER('将来負担比率（分子）の構造'!M$52), IF('将来負担比率（分子）の構造'!M$52 &lt; 0, 0, '将来負担比率（分子）の構造'!M$52), NA())</f>
        <v>12675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17771392</v>
      </c>
      <c r="S5" s="583"/>
      <c r="T5" s="583"/>
      <c r="U5" s="583"/>
      <c r="V5" s="583"/>
      <c r="W5" s="583"/>
      <c r="X5" s="583"/>
      <c r="Y5" s="584"/>
      <c r="Z5" s="585">
        <v>49.4</v>
      </c>
      <c r="AA5" s="585"/>
      <c r="AB5" s="585"/>
      <c r="AC5" s="585"/>
      <c r="AD5" s="586">
        <v>16443928</v>
      </c>
      <c r="AE5" s="586"/>
      <c r="AF5" s="586"/>
      <c r="AG5" s="586"/>
      <c r="AH5" s="586"/>
      <c r="AI5" s="586"/>
      <c r="AJ5" s="586"/>
      <c r="AK5" s="586"/>
      <c r="AL5" s="587">
        <v>82.6</v>
      </c>
      <c r="AM5" s="588"/>
      <c r="AN5" s="588"/>
      <c r="AO5" s="589"/>
      <c r="AP5" s="579" t="s">
        <v>206</v>
      </c>
      <c r="AQ5" s="580"/>
      <c r="AR5" s="580"/>
      <c r="AS5" s="580"/>
      <c r="AT5" s="580"/>
      <c r="AU5" s="580"/>
      <c r="AV5" s="580"/>
      <c r="AW5" s="580"/>
      <c r="AX5" s="580"/>
      <c r="AY5" s="580"/>
      <c r="AZ5" s="580"/>
      <c r="BA5" s="580"/>
      <c r="BB5" s="580"/>
      <c r="BC5" s="580"/>
      <c r="BD5" s="580"/>
      <c r="BE5" s="580"/>
      <c r="BF5" s="581"/>
      <c r="BG5" s="593">
        <v>16443928</v>
      </c>
      <c r="BH5" s="594"/>
      <c r="BI5" s="594"/>
      <c r="BJ5" s="594"/>
      <c r="BK5" s="594"/>
      <c r="BL5" s="594"/>
      <c r="BM5" s="594"/>
      <c r="BN5" s="595"/>
      <c r="BO5" s="596">
        <v>92.5</v>
      </c>
      <c r="BP5" s="596"/>
      <c r="BQ5" s="596"/>
      <c r="BR5" s="596"/>
      <c r="BS5" s="597">
        <v>385897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196801</v>
      </c>
      <c r="S6" s="594"/>
      <c r="T6" s="594"/>
      <c r="U6" s="594"/>
      <c r="V6" s="594"/>
      <c r="W6" s="594"/>
      <c r="X6" s="594"/>
      <c r="Y6" s="595"/>
      <c r="Z6" s="596">
        <v>0.5</v>
      </c>
      <c r="AA6" s="596"/>
      <c r="AB6" s="596"/>
      <c r="AC6" s="596"/>
      <c r="AD6" s="597">
        <v>196801</v>
      </c>
      <c r="AE6" s="597"/>
      <c r="AF6" s="597"/>
      <c r="AG6" s="597"/>
      <c r="AH6" s="597"/>
      <c r="AI6" s="597"/>
      <c r="AJ6" s="597"/>
      <c r="AK6" s="597"/>
      <c r="AL6" s="598">
        <v>1</v>
      </c>
      <c r="AM6" s="599"/>
      <c r="AN6" s="599"/>
      <c r="AO6" s="600"/>
      <c r="AP6" s="590" t="s">
        <v>211</v>
      </c>
      <c r="AQ6" s="591"/>
      <c r="AR6" s="591"/>
      <c r="AS6" s="591"/>
      <c r="AT6" s="591"/>
      <c r="AU6" s="591"/>
      <c r="AV6" s="591"/>
      <c r="AW6" s="591"/>
      <c r="AX6" s="591"/>
      <c r="AY6" s="591"/>
      <c r="AZ6" s="591"/>
      <c r="BA6" s="591"/>
      <c r="BB6" s="591"/>
      <c r="BC6" s="591"/>
      <c r="BD6" s="591"/>
      <c r="BE6" s="591"/>
      <c r="BF6" s="592"/>
      <c r="BG6" s="593">
        <v>16443928</v>
      </c>
      <c r="BH6" s="594"/>
      <c r="BI6" s="594"/>
      <c r="BJ6" s="594"/>
      <c r="BK6" s="594"/>
      <c r="BL6" s="594"/>
      <c r="BM6" s="594"/>
      <c r="BN6" s="595"/>
      <c r="BO6" s="596">
        <v>92.5</v>
      </c>
      <c r="BP6" s="596"/>
      <c r="BQ6" s="596"/>
      <c r="BR6" s="596"/>
      <c r="BS6" s="597">
        <v>385897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354159</v>
      </c>
      <c r="CS6" s="594"/>
      <c r="CT6" s="594"/>
      <c r="CU6" s="594"/>
      <c r="CV6" s="594"/>
      <c r="CW6" s="594"/>
      <c r="CX6" s="594"/>
      <c r="CY6" s="595"/>
      <c r="CZ6" s="596">
        <v>1</v>
      </c>
      <c r="DA6" s="596"/>
      <c r="DB6" s="596"/>
      <c r="DC6" s="596"/>
      <c r="DD6" s="602" t="s">
        <v>213</v>
      </c>
      <c r="DE6" s="594"/>
      <c r="DF6" s="594"/>
      <c r="DG6" s="594"/>
      <c r="DH6" s="594"/>
      <c r="DI6" s="594"/>
      <c r="DJ6" s="594"/>
      <c r="DK6" s="594"/>
      <c r="DL6" s="594"/>
      <c r="DM6" s="594"/>
      <c r="DN6" s="594"/>
      <c r="DO6" s="594"/>
      <c r="DP6" s="595"/>
      <c r="DQ6" s="602">
        <v>354159</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35073</v>
      </c>
      <c r="S7" s="594"/>
      <c r="T7" s="594"/>
      <c r="U7" s="594"/>
      <c r="V7" s="594"/>
      <c r="W7" s="594"/>
      <c r="X7" s="594"/>
      <c r="Y7" s="595"/>
      <c r="Z7" s="596">
        <v>0.1</v>
      </c>
      <c r="AA7" s="596"/>
      <c r="AB7" s="596"/>
      <c r="AC7" s="596"/>
      <c r="AD7" s="597">
        <v>35073</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6860838</v>
      </c>
      <c r="BH7" s="594"/>
      <c r="BI7" s="594"/>
      <c r="BJ7" s="594"/>
      <c r="BK7" s="594"/>
      <c r="BL7" s="594"/>
      <c r="BM7" s="594"/>
      <c r="BN7" s="595"/>
      <c r="BO7" s="596">
        <v>38.6</v>
      </c>
      <c r="BP7" s="596"/>
      <c r="BQ7" s="596"/>
      <c r="BR7" s="596"/>
      <c r="BS7" s="597">
        <v>385897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4821770</v>
      </c>
      <c r="CS7" s="594"/>
      <c r="CT7" s="594"/>
      <c r="CU7" s="594"/>
      <c r="CV7" s="594"/>
      <c r="CW7" s="594"/>
      <c r="CX7" s="594"/>
      <c r="CY7" s="595"/>
      <c r="CZ7" s="596">
        <v>13.9</v>
      </c>
      <c r="DA7" s="596"/>
      <c r="DB7" s="596"/>
      <c r="DC7" s="596"/>
      <c r="DD7" s="602">
        <v>23084</v>
      </c>
      <c r="DE7" s="594"/>
      <c r="DF7" s="594"/>
      <c r="DG7" s="594"/>
      <c r="DH7" s="594"/>
      <c r="DI7" s="594"/>
      <c r="DJ7" s="594"/>
      <c r="DK7" s="594"/>
      <c r="DL7" s="594"/>
      <c r="DM7" s="594"/>
      <c r="DN7" s="594"/>
      <c r="DO7" s="594"/>
      <c r="DP7" s="595"/>
      <c r="DQ7" s="602">
        <v>4557259</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129343</v>
      </c>
      <c r="S8" s="594"/>
      <c r="T8" s="594"/>
      <c r="U8" s="594"/>
      <c r="V8" s="594"/>
      <c r="W8" s="594"/>
      <c r="X8" s="594"/>
      <c r="Y8" s="595"/>
      <c r="Z8" s="596">
        <v>0.4</v>
      </c>
      <c r="AA8" s="596"/>
      <c r="AB8" s="596"/>
      <c r="AC8" s="596"/>
      <c r="AD8" s="597">
        <v>129343</v>
      </c>
      <c r="AE8" s="597"/>
      <c r="AF8" s="597"/>
      <c r="AG8" s="597"/>
      <c r="AH8" s="597"/>
      <c r="AI8" s="597"/>
      <c r="AJ8" s="597"/>
      <c r="AK8" s="597"/>
      <c r="AL8" s="598">
        <v>0.6</v>
      </c>
      <c r="AM8" s="599"/>
      <c r="AN8" s="599"/>
      <c r="AO8" s="600"/>
      <c r="AP8" s="590" t="s">
        <v>218</v>
      </c>
      <c r="AQ8" s="591"/>
      <c r="AR8" s="591"/>
      <c r="AS8" s="591"/>
      <c r="AT8" s="591"/>
      <c r="AU8" s="591"/>
      <c r="AV8" s="591"/>
      <c r="AW8" s="591"/>
      <c r="AX8" s="591"/>
      <c r="AY8" s="591"/>
      <c r="AZ8" s="591"/>
      <c r="BA8" s="591"/>
      <c r="BB8" s="591"/>
      <c r="BC8" s="591"/>
      <c r="BD8" s="591"/>
      <c r="BE8" s="591"/>
      <c r="BF8" s="592"/>
      <c r="BG8" s="593">
        <v>150578</v>
      </c>
      <c r="BH8" s="594"/>
      <c r="BI8" s="594"/>
      <c r="BJ8" s="594"/>
      <c r="BK8" s="594"/>
      <c r="BL8" s="594"/>
      <c r="BM8" s="594"/>
      <c r="BN8" s="595"/>
      <c r="BO8" s="596">
        <v>0.8</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12242265</v>
      </c>
      <c r="CS8" s="594"/>
      <c r="CT8" s="594"/>
      <c r="CU8" s="594"/>
      <c r="CV8" s="594"/>
      <c r="CW8" s="594"/>
      <c r="CX8" s="594"/>
      <c r="CY8" s="595"/>
      <c r="CZ8" s="596">
        <v>35.299999999999997</v>
      </c>
      <c r="DA8" s="596"/>
      <c r="DB8" s="596"/>
      <c r="DC8" s="596"/>
      <c r="DD8" s="602">
        <v>679280</v>
      </c>
      <c r="DE8" s="594"/>
      <c r="DF8" s="594"/>
      <c r="DG8" s="594"/>
      <c r="DH8" s="594"/>
      <c r="DI8" s="594"/>
      <c r="DJ8" s="594"/>
      <c r="DK8" s="594"/>
      <c r="DL8" s="594"/>
      <c r="DM8" s="594"/>
      <c r="DN8" s="594"/>
      <c r="DO8" s="594"/>
      <c r="DP8" s="595"/>
      <c r="DQ8" s="602">
        <v>5555777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70308</v>
      </c>
      <c r="S9" s="594"/>
      <c r="T9" s="594"/>
      <c r="U9" s="594"/>
      <c r="V9" s="594"/>
      <c r="W9" s="594"/>
      <c r="X9" s="594"/>
      <c r="Y9" s="595"/>
      <c r="Z9" s="596">
        <v>0.2</v>
      </c>
      <c r="AA9" s="596"/>
      <c r="AB9" s="596"/>
      <c r="AC9" s="596"/>
      <c r="AD9" s="597">
        <v>70308</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4328101</v>
      </c>
      <c r="BH9" s="594"/>
      <c r="BI9" s="594"/>
      <c r="BJ9" s="594"/>
      <c r="BK9" s="594"/>
      <c r="BL9" s="594"/>
      <c r="BM9" s="594"/>
      <c r="BN9" s="595"/>
      <c r="BO9" s="596">
        <v>24.4</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4536386</v>
      </c>
      <c r="CS9" s="594"/>
      <c r="CT9" s="594"/>
      <c r="CU9" s="594"/>
      <c r="CV9" s="594"/>
      <c r="CW9" s="594"/>
      <c r="CX9" s="594"/>
      <c r="CY9" s="595"/>
      <c r="CZ9" s="596">
        <v>13.1</v>
      </c>
      <c r="DA9" s="596"/>
      <c r="DB9" s="596"/>
      <c r="DC9" s="596"/>
      <c r="DD9" s="602">
        <v>107027</v>
      </c>
      <c r="DE9" s="594"/>
      <c r="DF9" s="594"/>
      <c r="DG9" s="594"/>
      <c r="DH9" s="594"/>
      <c r="DI9" s="594"/>
      <c r="DJ9" s="594"/>
      <c r="DK9" s="594"/>
      <c r="DL9" s="594"/>
      <c r="DM9" s="594"/>
      <c r="DN9" s="594"/>
      <c r="DO9" s="594"/>
      <c r="DP9" s="595"/>
      <c r="DQ9" s="602">
        <v>4273201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1068417</v>
      </c>
      <c r="S10" s="594"/>
      <c r="T10" s="594"/>
      <c r="U10" s="594"/>
      <c r="V10" s="594"/>
      <c r="W10" s="594"/>
      <c r="X10" s="594"/>
      <c r="Y10" s="595"/>
      <c r="Z10" s="596">
        <v>3</v>
      </c>
      <c r="AA10" s="596"/>
      <c r="AB10" s="596"/>
      <c r="AC10" s="596"/>
      <c r="AD10" s="597">
        <v>1068417</v>
      </c>
      <c r="AE10" s="597"/>
      <c r="AF10" s="597"/>
      <c r="AG10" s="597"/>
      <c r="AH10" s="597"/>
      <c r="AI10" s="597"/>
      <c r="AJ10" s="597"/>
      <c r="AK10" s="597"/>
      <c r="AL10" s="598">
        <v>5.4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252840</v>
      </c>
      <c r="BH10" s="594"/>
      <c r="BI10" s="594"/>
      <c r="BJ10" s="594"/>
      <c r="BK10" s="594"/>
      <c r="BL10" s="594"/>
      <c r="BM10" s="594"/>
      <c r="BN10" s="595"/>
      <c r="BO10" s="596">
        <v>1.4</v>
      </c>
      <c r="BP10" s="596"/>
      <c r="BQ10" s="596"/>
      <c r="BR10" s="596"/>
      <c r="BS10" s="602">
        <v>43475</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93084</v>
      </c>
      <c r="CS10" s="594"/>
      <c r="CT10" s="594"/>
      <c r="CU10" s="594"/>
      <c r="CV10" s="594"/>
      <c r="CW10" s="594"/>
      <c r="CX10" s="594"/>
      <c r="CY10" s="595"/>
      <c r="CZ10" s="596">
        <v>0.3</v>
      </c>
      <c r="DA10" s="596"/>
      <c r="DB10" s="596"/>
      <c r="DC10" s="596"/>
      <c r="DD10" s="602" t="s">
        <v>219</v>
      </c>
      <c r="DE10" s="594"/>
      <c r="DF10" s="594"/>
      <c r="DG10" s="594"/>
      <c r="DH10" s="594"/>
      <c r="DI10" s="594"/>
      <c r="DJ10" s="594"/>
      <c r="DK10" s="594"/>
      <c r="DL10" s="594"/>
      <c r="DM10" s="594"/>
      <c r="DN10" s="594"/>
      <c r="DO10" s="594"/>
      <c r="DP10" s="595"/>
      <c r="DQ10" s="602">
        <v>33892</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2129319</v>
      </c>
      <c r="BH11" s="594"/>
      <c r="BI11" s="594"/>
      <c r="BJ11" s="594"/>
      <c r="BK11" s="594"/>
      <c r="BL11" s="594"/>
      <c r="BM11" s="594"/>
      <c r="BN11" s="595"/>
      <c r="BO11" s="596">
        <v>12</v>
      </c>
      <c r="BP11" s="596"/>
      <c r="BQ11" s="596"/>
      <c r="BR11" s="596"/>
      <c r="BS11" s="602">
        <v>342422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240615</v>
      </c>
      <c r="CS11" s="594"/>
      <c r="CT11" s="594"/>
      <c r="CU11" s="594"/>
      <c r="CV11" s="594"/>
      <c r="CW11" s="594"/>
      <c r="CX11" s="594"/>
      <c r="CY11" s="595"/>
      <c r="CZ11" s="596">
        <v>0.7</v>
      </c>
      <c r="DA11" s="596"/>
      <c r="DB11" s="596"/>
      <c r="DC11" s="596"/>
      <c r="DD11" s="602">
        <v>30444</v>
      </c>
      <c r="DE11" s="594"/>
      <c r="DF11" s="594"/>
      <c r="DG11" s="594"/>
      <c r="DH11" s="594"/>
      <c r="DI11" s="594"/>
      <c r="DJ11" s="594"/>
      <c r="DK11" s="594"/>
      <c r="DL11" s="594"/>
      <c r="DM11" s="594"/>
      <c r="DN11" s="594"/>
      <c r="DO11" s="594"/>
      <c r="DP11" s="595"/>
      <c r="DQ11" s="602">
        <v>201320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8801463</v>
      </c>
      <c r="BH12" s="594"/>
      <c r="BI12" s="594"/>
      <c r="BJ12" s="594"/>
      <c r="BK12" s="594"/>
      <c r="BL12" s="594"/>
      <c r="BM12" s="594"/>
      <c r="BN12" s="595"/>
      <c r="BO12" s="596">
        <v>49.5</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691747</v>
      </c>
      <c r="CS12" s="594"/>
      <c r="CT12" s="594"/>
      <c r="CU12" s="594"/>
      <c r="CV12" s="594"/>
      <c r="CW12" s="594"/>
      <c r="CX12" s="594"/>
      <c r="CY12" s="595"/>
      <c r="CZ12" s="596">
        <v>2</v>
      </c>
      <c r="DA12" s="596"/>
      <c r="DB12" s="596"/>
      <c r="DC12" s="596"/>
      <c r="DD12" s="602" t="s">
        <v>219</v>
      </c>
      <c r="DE12" s="594"/>
      <c r="DF12" s="594"/>
      <c r="DG12" s="594"/>
      <c r="DH12" s="594"/>
      <c r="DI12" s="594"/>
      <c r="DJ12" s="594"/>
      <c r="DK12" s="594"/>
      <c r="DL12" s="594"/>
      <c r="DM12" s="594"/>
      <c r="DN12" s="594"/>
      <c r="DO12" s="594"/>
      <c r="DP12" s="595"/>
      <c r="DQ12" s="602">
        <v>228370</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33841</v>
      </c>
      <c r="S13" s="594"/>
      <c r="T13" s="594"/>
      <c r="U13" s="594"/>
      <c r="V13" s="594"/>
      <c r="W13" s="594"/>
      <c r="X13" s="594"/>
      <c r="Y13" s="595"/>
      <c r="Z13" s="596">
        <v>0.1</v>
      </c>
      <c r="AA13" s="596"/>
      <c r="AB13" s="596"/>
      <c r="AC13" s="596"/>
      <c r="AD13" s="597">
        <v>33841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8744941</v>
      </c>
      <c r="BH13" s="594"/>
      <c r="BI13" s="594"/>
      <c r="BJ13" s="594"/>
      <c r="BK13" s="594"/>
      <c r="BL13" s="594"/>
      <c r="BM13" s="594"/>
      <c r="BN13" s="595"/>
      <c r="BO13" s="596">
        <v>49.2</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3976593</v>
      </c>
      <c r="CS13" s="594"/>
      <c r="CT13" s="594"/>
      <c r="CU13" s="594"/>
      <c r="CV13" s="594"/>
      <c r="CW13" s="594"/>
      <c r="CX13" s="594"/>
      <c r="CY13" s="595"/>
      <c r="CZ13" s="596">
        <v>11.5</v>
      </c>
      <c r="DA13" s="596"/>
      <c r="DB13" s="596"/>
      <c r="DC13" s="596"/>
      <c r="DD13" s="602">
        <v>618249</v>
      </c>
      <c r="DE13" s="594"/>
      <c r="DF13" s="594"/>
      <c r="DG13" s="594"/>
      <c r="DH13" s="594"/>
      <c r="DI13" s="594"/>
      <c r="DJ13" s="594"/>
      <c r="DK13" s="594"/>
      <c r="DL13" s="594"/>
      <c r="DM13" s="594"/>
      <c r="DN13" s="594"/>
      <c r="DO13" s="594"/>
      <c r="DP13" s="595"/>
      <c r="DQ13" s="602">
        <v>3086711</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156035</v>
      </c>
      <c r="BH14" s="594"/>
      <c r="BI14" s="594"/>
      <c r="BJ14" s="594"/>
      <c r="BK14" s="594"/>
      <c r="BL14" s="594"/>
      <c r="BM14" s="594"/>
      <c r="BN14" s="595"/>
      <c r="BO14" s="596">
        <v>0.9</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1179046</v>
      </c>
      <c r="CS14" s="594"/>
      <c r="CT14" s="594"/>
      <c r="CU14" s="594"/>
      <c r="CV14" s="594"/>
      <c r="CW14" s="594"/>
      <c r="CX14" s="594"/>
      <c r="CY14" s="595"/>
      <c r="CZ14" s="596">
        <v>3.4</v>
      </c>
      <c r="DA14" s="596"/>
      <c r="DB14" s="596"/>
      <c r="DC14" s="596"/>
      <c r="DD14" s="602">
        <v>357802</v>
      </c>
      <c r="DE14" s="594"/>
      <c r="DF14" s="594"/>
      <c r="DG14" s="594"/>
      <c r="DH14" s="594"/>
      <c r="DI14" s="594"/>
      <c r="DJ14" s="594"/>
      <c r="DK14" s="594"/>
      <c r="DL14" s="594"/>
      <c r="DM14" s="594"/>
      <c r="DN14" s="594"/>
      <c r="DO14" s="594"/>
      <c r="DP14" s="595"/>
      <c r="DQ14" s="602">
        <v>835079</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67487</v>
      </c>
      <c r="S15" s="594"/>
      <c r="T15" s="594"/>
      <c r="U15" s="594"/>
      <c r="V15" s="594"/>
      <c r="W15" s="594"/>
      <c r="X15" s="594"/>
      <c r="Y15" s="595"/>
      <c r="Z15" s="596">
        <v>0.2</v>
      </c>
      <c r="AA15" s="596"/>
      <c r="AB15" s="596"/>
      <c r="AC15" s="596"/>
      <c r="AD15" s="597">
        <v>67487</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625592</v>
      </c>
      <c r="BH15" s="594"/>
      <c r="BI15" s="594"/>
      <c r="BJ15" s="594"/>
      <c r="BK15" s="594"/>
      <c r="BL15" s="594"/>
      <c r="BM15" s="594"/>
      <c r="BN15" s="595"/>
      <c r="BO15" s="596">
        <v>3.5</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2900609</v>
      </c>
      <c r="CS15" s="594"/>
      <c r="CT15" s="594"/>
      <c r="CU15" s="594"/>
      <c r="CV15" s="594"/>
      <c r="CW15" s="594"/>
      <c r="CX15" s="594"/>
      <c r="CY15" s="595"/>
      <c r="CZ15" s="596">
        <v>8.4</v>
      </c>
      <c r="DA15" s="596"/>
      <c r="DB15" s="596"/>
      <c r="DC15" s="596"/>
      <c r="DD15" s="602">
        <v>862763</v>
      </c>
      <c r="DE15" s="594"/>
      <c r="DF15" s="594"/>
      <c r="DG15" s="594"/>
      <c r="DH15" s="594"/>
      <c r="DI15" s="594"/>
      <c r="DJ15" s="594"/>
      <c r="DK15" s="594"/>
      <c r="DL15" s="594"/>
      <c r="DM15" s="594"/>
      <c r="DN15" s="594"/>
      <c r="DO15" s="594"/>
      <c r="DP15" s="595"/>
      <c r="DQ15" s="602">
        <v>2105698</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1868265</v>
      </c>
      <c r="S16" s="594"/>
      <c r="T16" s="594"/>
      <c r="U16" s="594"/>
      <c r="V16" s="594"/>
      <c r="W16" s="594"/>
      <c r="X16" s="594"/>
      <c r="Y16" s="595"/>
      <c r="Z16" s="596">
        <v>5.2</v>
      </c>
      <c r="AA16" s="596"/>
      <c r="AB16" s="596"/>
      <c r="AC16" s="596"/>
      <c r="AD16" s="597">
        <v>1533642</v>
      </c>
      <c r="AE16" s="597"/>
      <c r="AF16" s="597"/>
      <c r="AG16" s="597"/>
      <c r="AH16" s="597"/>
      <c r="AI16" s="597"/>
      <c r="AJ16" s="597"/>
      <c r="AK16" s="597"/>
      <c r="AL16" s="598">
        <v>7.7</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219</v>
      </c>
      <c r="CS16" s="594"/>
      <c r="CT16" s="594"/>
      <c r="CU16" s="594"/>
      <c r="CV16" s="594"/>
      <c r="CW16" s="594"/>
      <c r="CX16" s="594"/>
      <c r="CY16" s="595"/>
      <c r="CZ16" s="596" t="s">
        <v>219</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1533642</v>
      </c>
      <c r="S17" s="594"/>
      <c r="T17" s="594"/>
      <c r="U17" s="594"/>
      <c r="V17" s="594"/>
      <c r="W17" s="594"/>
      <c r="X17" s="594"/>
      <c r="Y17" s="595"/>
      <c r="Z17" s="596">
        <v>4.3</v>
      </c>
      <c r="AA17" s="596"/>
      <c r="AB17" s="596"/>
      <c r="AC17" s="596"/>
      <c r="AD17" s="597">
        <v>1533642</v>
      </c>
      <c r="AE17" s="597"/>
      <c r="AF17" s="597"/>
      <c r="AG17" s="597"/>
      <c r="AH17" s="597"/>
      <c r="AI17" s="597"/>
      <c r="AJ17" s="597"/>
      <c r="AK17" s="597"/>
      <c r="AL17" s="598">
        <v>7.7</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3680477</v>
      </c>
      <c r="CS17" s="594"/>
      <c r="CT17" s="594"/>
      <c r="CU17" s="594"/>
      <c r="CV17" s="594"/>
      <c r="CW17" s="594"/>
      <c r="CX17" s="594"/>
      <c r="CY17" s="595"/>
      <c r="CZ17" s="596">
        <v>10.6</v>
      </c>
      <c r="DA17" s="596"/>
      <c r="DB17" s="596"/>
      <c r="DC17" s="596"/>
      <c r="DD17" s="602" t="s">
        <v>219</v>
      </c>
      <c r="DE17" s="594"/>
      <c r="DF17" s="594"/>
      <c r="DG17" s="594"/>
      <c r="DH17" s="594"/>
      <c r="DI17" s="594"/>
      <c r="DJ17" s="594"/>
      <c r="DK17" s="594"/>
      <c r="DL17" s="594"/>
      <c r="DM17" s="594"/>
      <c r="DN17" s="594"/>
      <c r="DO17" s="594"/>
      <c r="DP17" s="595"/>
      <c r="DQ17" s="602">
        <v>3642270</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334621</v>
      </c>
      <c r="S18" s="594"/>
      <c r="T18" s="594"/>
      <c r="U18" s="594"/>
      <c r="V18" s="594"/>
      <c r="W18" s="594"/>
      <c r="X18" s="594"/>
      <c r="Y18" s="595"/>
      <c r="Z18" s="596">
        <v>0.9</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1327464</v>
      </c>
      <c r="BH19" s="594"/>
      <c r="BI19" s="594"/>
      <c r="BJ19" s="594"/>
      <c r="BK19" s="594"/>
      <c r="BL19" s="594"/>
      <c r="BM19" s="594"/>
      <c r="BN19" s="595"/>
      <c r="BO19" s="596">
        <v>7.5</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21240927</v>
      </c>
      <c r="S20" s="594"/>
      <c r="T20" s="594"/>
      <c r="U20" s="594"/>
      <c r="V20" s="594"/>
      <c r="W20" s="594"/>
      <c r="X20" s="594"/>
      <c r="Y20" s="595"/>
      <c r="Z20" s="596">
        <v>59</v>
      </c>
      <c r="AA20" s="596"/>
      <c r="AB20" s="596"/>
      <c r="AC20" s="596"/>
      <c r="AD20" s="597">
        <v>19578840</v>
      </c>
      <c r="AE20" s="597"/>
      <c r="AF20" s="597"/>
      <c r="AG20" s="597"/>
      <c r="AH20" s="597"/>
      <c r="AI20" s="597"/>
      <c r="AJ20" s="597"/>
      <c r="AK20" s="597"/>
      <c r="AL20" s="598">
        <v>98.3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1327464</v>
      </c>
      <c r="BH20" s="594"/>
      <c r="BI20" s="594"/>
      <c r="BJ20" s="594"/>
      <c r="BK20" s="594"/>
      <c r="BL20" s="594"/>
      <c r="BM20" s="594"/>
      <c r="BN20" s="595"/>
      <c r="BO20" s="596">
        <v>7.5</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34716751</v>
      </c>
      <c r="CS20" s="594"/>
      <c r="CT20" s="594"/>
      <c r="CU20" s="594"/>
      <c r="CV20" s="594"/>
      <c r="CW20" s="594"/>
      <c r="CX20" s="594"/>
      <c r="CY20" s="595"/>
      <c r="CZ20" s="596">
        <v>100</v>
      </c>
      <c r="DA20" s="596"/>
      <c r="DB20" s="596"/>
      <c r="DC20" s="596"/>
      <c r="DD20" s="602">
        <v>2678649</v>
      </c>
      <c r="DE20" s="594"/>
      <c r="DF20" s="594"/>
      <c r="DG20" s="594"/>
      <c r="DH20" s="594"/>
      <c r="DI20" s="594"/>
      <c r="DJ20" s="594"/>
      <c r="DK20" s="594"/>
      <c r="DL20" s="594"/>
      <c r="DM20" s="594"/>
      <c r="DN20" s="594"/>
      <c r="DO20" s="594"/>
      <c r="DP20" s="595"/>
      <c r="DQ20" s="602">
        <v>24873736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17045</v>
      </c>
      <c r="S21" s="594"/>
      <c r="T21" s="594"/>
      <c r="U21" s="594"/>
      <c r="V21" s="594"/>
      <c r="W21" s="594"/>
      <c r="X21" s="594"/>
      <c r="Y21" s="595"/>
      <c r="Z21" s="596">
        <v>0</v>
      </c>
      <c r="AA21" s="596"/>
      <c r="AB21" s="596"/>
      <c r="AC21" s="596"/>
      <c r="AD21" s="597">
        <v>17045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349038</v>
      </c>
      <c r="S22" s="594"/>
      <c r="T22" s="594"/>
      <c r="U22" s="594"/>
      <c r="V22" s="594"/>
      <c r="W22" s="594"/>
      <c r="X22" s="594"/>
      <c r="Y22" s="595"/>
      <c r="Z22" s="596">
        <v>1</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472217</v>
      </c>
      <c r="S23" s="594"/>
      <c r="T23" s="594"/>
      <c r="U23" s="594"/>
      <c r="V23" s="594"/>
      <c r="W23" s="594"/>
      <c r="X23" s="594"/>
      <c r="Y23" s="595"/>
      <c r="Z23" s="596">
        <v>1.3</v>
      </c>
      <c r="AA23" s="596"/>
      <c r="AB23" s="596"/>
      <c r="AC23" s="596"/>
      <c r="AD23" s="597">
        <v>169716</v>
      </c>
      <c r="AE23" s="597"/>
      <c r="AF23" s="597"/>
      <c r="AG23" s="597"/>
      <c r="AH23" s="597"/>
      <c r="AI23" s="597"/>
      <c r="AJ23" s="597"/>
      <c r="AK23" s="597"/>
      <c r="AL23" s="598">
        <v>0.9</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1327464</v>
      </c>
      <c r="BH23" s="594"/>
      <c r="BI23" s="594"/>
      <c r="BJ23" s="594"/>
      <c r="BK23" s="594"/>
      <c r="BL23" s="594"/>
      <c r="BM23" s="594"/>
      <c r="BN23" s="595"/>
      <c r="BO23" s="596">
        <v>7.5</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181206</v>
      </c>
      <c r="S24" s="594"/>
      <c r="T24" s="594"/>
      <c r="U24" s="594"/>
      <c r="V24" s="594"/>
      <c r="W24" s="594"/>
      <c r="X24" s="594"/>
      <c r="Y24" s="595"/>
      <c r="Z24" s="596">
        <v>0.5</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17353651</v>
      </c>
      <c r="CS24" s="583"/>
      <c r="CT24" s="583"/>
      <c r="CU24" s="583"/>
      <c r="CV24" s="583"/>
      <c r="CW24" s="583"/>
      <c r="CX24" s="583"/>
      <c r="CY24" s="584"/>
      <c r="CZ24" s="620">
        <v>50</v>
      </c>
      <c r="DA24" s="621"/>
      <c r="DB24" s="621"/>
      <c r="DC24" s="622"/>
      <c r="DD24" s="619">
        <v>11636466</v>
      </c>
      <c r="DE24" s="583"/>
      <c r="DF24" s="583"/>
      <c r="DG24" s="583"/>
      <c r="DH24" s="583"/>
      <c r="DI24" s="583"/>
      <c r="DJ24" s="583"/>
      <c r="DK24" s="584"/>
      <c r="DL24" s="619">
        <v>11462440</v>
      </c>
      <c r="DM24" s="583"/>
      <c r="DN24" s="583"/>
      <c r="DO24" s="583"/>
      <c r="DP24" s="583"/>
      <c r="DQ24" s="583"/>
      <c r="DR24" s="583"/>
      <c r="DS24" s="583"/>
      <c r="DT24" s="583"/>
      <c r="DU24" s="583"/>
      <c r="DV24" s="584"/>
      <c r="DW24" s="587">
        <v>52.5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4723504</v>
      </c>
      <c r="S25" s="594"/>
      <c r="T25" s="594"/>
      <c r="U25" s="594"/>
      <c r="V25" s="594"/>
      <c r="W25" s="594"/>
      <c r="X25" s="594"/>
      <c r="Y25" s="595"/>
      <c r="Z25" s="596">
        <v>13.1</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6315725</v>
      </c>
      <c r="CS25" s="625"/>
      <c r="CT25" s="625"/>
      <c r="CU25" s="625"/>
      <c r="CV25" s="625"/>
      <c r="CW25" s="625"/>
      <c r="CX25" s="625"/>
      <c r="CY25" s="626"/>
      <c r="CZ25" s="627">
        <v>18.2</v>
      </c>
      <c r="DA25" s="628"/>
      <c r="DB25" s="628"/>
      <c r="DC25" s="629"/>
      <c r="DD25" s="602">
        <v>5737738</v>
      </c>
      <c r="DE25" s="625"/>
      <c r="DF25" s="625"/>
      <c r="DG25" s="625"/>
      <c r="DH25" s="625"/>
      <c r="DI25" s="625"/>
      <c r="DJ25" s="625"/>
      <c r="DK25" s="626"/>
      <c r="DL25" s="602">
        <v>5564350</v>
      </c>
      <c r="DM25" s="625"/>
      <c r="DN25" s="625"/>
      <c r="DO25" s="625"/>
      <c r="DP25" s="625"/>
      <c r="DQ25" s="625"/>
      <c r="DR25" s="625"/>
      <c r="DS25" s="625"/>
      <c r="DT25" s="625"/>
      <c r="DU25" s="625"/>
      <c r="DV25" s="626"/>
      <c r="DW25" s="598">
        <v>25.5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4133814</v>
      </c>
      <c r="CS26" s="594"/>
      <c r="CT26" s="594"/>
      <c r="CU26" s="594"/>
      <c r="CV26" s="594"/>
      <c r="CW26" s="594"/>
      <c r="CX26" s="594"/>
      <c r="CY26" s="595"/>
      <c r="CZ26" s="627">
        <v>11.9</v>
      </c>
      <c r="DA26" s="628"/>
      <c r="DB26" s="628"/>
      <c r="DC26" s="629"/>
      <c r="DD26" s="602">
        <v>3610505</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1927249</v>
      </c>
      <c r="S27" s="594"/>
      <c r="T27" s="594"/>
      <c r="U27" s="594"/>
      <c r="V27" s="594"/>
      <c r="W27" s="594"/>
      <c r="X27" s="594"/>
      <c r="Y27" s="595"/>
      <c r="Z27" s="596">
        <v>5.4</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17771392</v>
      </c>
      <c r="BH27" s="594"/>
      <c r="BI27" s="594"/>
      <c r="BJ27" s="594"/>
      <c r="BK27" s="594"/>
      <c r="BL27" s="594"/>
      <c r="BM27" s="594"/>
      <c r="BN27" s="595"/>
      <c r="BO27" s="596">
        <v>100</v>
      </c>
      <c r="BP27" s="596"/>
      <c r="BQ27" s="596"/>
      <c r="BR27" s="596"/>
      <c r="BS27" s="602">
        <v>385897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7357449</v>
      </c>
      <c r="CS27" s="625"/>
      <c r="CT27" s="625"/>
      <c r="CU27" s="625"/>
      <c r="CV27" s="625"/>
      <c r="CW27" s="625"/>
      <c r="CX27" s="625"/>
      <c r="CY27" s="626"/>
      <c r="CZ27" s="627">
        <v>21.2</v>
      </c>
      <c r="DA27" s="628"/>
      <c r="DB27" s="628"/>
      <c r="DC27" s="629"/>
      <c r="DD27" s="602">
        <v>2256458</v>
      </c>
      <c r="DE27" s="625"/>
      <c r="DF27" s="625"/>
      <c r="DG27" s="625"/>
      <c r="DH27" s="625"/>
      <c r="DI27" s="625"/>
      <c r="DJ27" s="625"/>
      <c r="DK27" s="626"/>
      <c r="DL27" s="602">
        <v>2255820</v>
      </c>
      <c r="DM27" s="625"/>
      <c r="DN27" s="625"/>
      <c r="DO27" s="625"/>
      <c r="DP27" s="625"/>
      <c r="DQ27" s="625"/>
      <c r="DR27" s="625"/>
      <c r="DS27" s="625"/>
      <c r="DT27" s="625"/>
      <c r="DU27" s="625"/>
      <c r="DV27" s="626"/>
      <c r="DW27" s="598">
        <v>10.3</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1699363</v>
      </c>
      <c r="S28" s="594"/>
      <c r="T28" s="594"/>
      <c r="U28" s="594"/>
      <c r="V28" s="594"/>
      <c r="W28" s="594"/>
      <c r="X28" s="594"/>
      <c r="Y28" s="595"/>
      <c r="Z28" s="596">
        <v>4.7</v>
      </c>
      <c r="AA28" s="596"/>
      <c r="AB28" s="596"/>
      <c r="AC28" s="596"/>
      <c r="AD28" s="597">
        <v>144448</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3680477</v>
      </c>
      <c r="CS28" s="594"/>
      <c r="CT28" s="594"/>
      <c r="CU28" s="594"/>
      <c r="CV28" s="594"/>
      <c r="CW28" s="594"/>
      <c r="CX28" s="594"/>
      <c r="CY28" s="595"/>
      <c r="CZ28" s="627">
        <v>10.6</v>
      </c>
      <c r="DA28" s="628"/>
      <c r="DB28" s="628"/>
      <c r="DC28" s="629"/>
      <c r="DD28" s="602">
        <v>3642270</v>
      </c>
      <c r="DE28" s="594"/>
      <c r="DF28" s="594"/>
      <c r="DG28" s="594"/>
      <c r="DH28" s="594"/>
      <c r="DI28" s="594"/>
      <c r="DJ28" s="594"/>
      <c r="DK28" s="595"/>
      <c r="DL28" s="602">
        <v>3642270</v>
      </c>
      <c r="DM28" s="594"/>
      <c r="DN28" s="594"/>
      <c r="DO28" s="594"/>
      <c r="DP28" s="594"/>
      <c r="DQ28" s="594"/>
      <c r="DR28" s="594"/>
      <c r="DS28" s="594"/>
      <c r="DT28" s="594"/>
      <c r="DU28" s="594"/>
      <c r="DV28" s="595"/>
      <c r="DW28" s="598">
        <v>16.7</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41045</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3679376</v>
      </c>
      <c r="CS29" s="625"/>
      <c r="CT29" s="625"/>
      <c r="CU29" s="625"/>
      <c r="CV29" s="625"/>
      <c r="CW29" s="625"/>
      <c r="CX29" s="625"/>
      <c r="CY29" s="626"/>
      <c r="CZ29" s="627">
        <v>10.6</v>
      </c>
      <c r="DA29" s="628"/>
      <c r="DB29" s="628"/>
      <c r="DC29" s="629"/>
      <c r="DD29" s="602">
        <v>3641169</v>
      </c>
      <c r="DE29" s="625"/>
      <c r="DF29" s="625"/>
      <c r="DG29" s="625"/>
      <c r="DH29" s="625"/>
      <c r="DI29" s="625"/>
      <c r="DJ29" s="625"/>
      <c r="DK29" s="626"/>
      <c r="DL29" s="602">
        <v>3641169</v>
      </c>
      <c r="DM29" s="625"/>
      <c r="DN29" s="625"/>
      <c r="DO29" s="625"/>
      <c r="DP29" s="625"/>
      <c r="DQ29" s="625"/>
      <c r="DR29" s="625"/>
      <c r="DS29" s="625"/>
      <c r="DT29" s="625"/>
      <c r="DU29" s="625"/>
      <c r="DV29" s="626"/>
      <c r="DW29" s="598">
        <v>16.7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588211</v>
      </c>
      <c r="S30" s="594"/>
      <c r="T30" s="594"/>
      <c r="U30" s="594"/>
      <c r="V30" s="594"/>
      <c r="W30" s="594"/>
      <c r="X30" s="594"/>
      <c r="Y30" s="595"/>
      <c r="Z30" s="596">
        <v>1.6</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94</v>
      </c>
      <c r="BN30" s="652"/>
      <c r="BO30" s="652"/>
      <c r="BP30" s="652"/>
      <c r="BQ30" s="653"/>
      <c r="BR30" s="651">
        <v>98.7</v>
      </c>
      <c r="BS30" s="652"/>
      <c r="BT30" s="652"/>
      <c r="BU30" s="652"/>
      <c r="BV30" s="652"/>
      <c r="BW30" s="652"/>
      <c r="BX30" s="588">
        <v>93.2</v>
      </c>
      <c r="BY30" s="652"/>
      <c r="BZ30" s="652"/>
      <c r="CA30" s="652"/>
      <c r="CB30" s="653"/>
      <c r="CD30" s="656"/>
      <c r="CE30" s="657"/>
      <c r="CF30" s="607" t="s">
        <v>291</v>
      </c>
      <c r="CG30" s="608"/>
      <c r="CH30" s="608"/>
      <c r="CI30" s="608"/>
      <c r="CJ30" s="608"/>
      <c r="CK30" s="608"/>
      <c r="CL30" s="608"/>
      <c r="CM30" s="608"/>
      <c r="CN30" s="608"/>
      <c r="CO30" s="608"/>
      <c r="CP30" s="608"/>
      <c r="CQ30" s="609"/>
      <c r="CR30" s="593">
        <v>3334549</v>
      </c>
      <c r="CS30" s="594"/>
      <c r="CT30" s="594"/>
      <c r="CU30" s="594"/>
      <c r="CV30" s="594"/>
      <c r="CW30" s="594"/>
      <c r="CX30" s="594"/>
      <c r="CY30" s="595"/>
      <c r="CZ30" s="627">
        <v>9.6</v>
      </c>
      <c r="DA30" s="628"/>
      <c r="DB30" s="628"/>
      <c r="DC30" s="629"/>
      <c r="DD30" s="602">
        <v>3296342</v>
      </c>
      <c r="DE30" s="594"/>
      <c r="DF30" s="594"/>
      <c r="DG30" s="594"/>
      <c r="DH30" s="594"/>
      <c r="DI30" s="594"/>
      <c r="DJ30" s="594"/>
      <c r="DK30" s="595"/>
      <c r="DL30" s="602">
        <v>3296342</v>
      </c>
      <c r="DM30" s="594"/>
      <c r="DN30" s="594"/>
      <c r="DO30" s="594"/>
      <c r="DP30" s="594"/>
      <c r="DQ30" s="594"/>
      <c r="DR30" s="594"/>
      <c r="DS30" s="594"/>
      <c r="DT30" s="594"/>
      <c r="DU30" s="594"/>
      <c r="DV30" s="595"/>
      <c r="DW30" s="598">
        <v>15.1</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508068</v>
      </c>
      <c r="S31" s="594"/>
      <c r="T31" s="594"/>
      <c r="U31" s="594"/>
      <c r="V31" s="594"/>
      <c r="W31" s="594"/>
      <c r="X31" s="594"/>
      <c r="Y31" s="595"/>
      <c r="Z31" s="596">
        <v>1.4</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94.3</v>
      </c>
      <c r="BN31" s="649"/>
      <c r="BO31" s="649"/>
      <c r="BP31" s="649"/>
      <c r="BQ31" s="650"/>
      <c r="BR31" s="648">
        <v>98.5</v>
      </c>
      <c r="BS31" s="625"/>
      <c r="BT31" s="625"/>
      <c r="BU31" s="625"/>
      <c r="BV31" s="625"/>
      <c r="BW31" s="625"/>
      <c r="BX31" s="599">
        <v>92.8</v>
      </c>
      <c r="BY31" s="649"/>
      <c r="BZ31" s="649"/>
      <c r="CA31" s="649"/>
      <c r="CB31" s="650"/>
      <c r="CD31" s="656"/>
      <c r="CE31" s="657"/>
      <c r="CF31" s="607" t="s">
        <v>295</v>
      </c>
      <c r="CG31" s="608"/>
      <c r="CH31" s="608"/>
      <c r="CI31" s="608"/>
      <c r="CJ31" s="608"/>
      <c r="CK31" s="608"/>
      <c r="CL31" s="608"/>
      <c r="CM31" s="608"/>
      <c r="CN31" s="608"/>
      <c r="CO31" s="608"/>
      <c r="CP31" s="608"/>
      <c r="CQ31" s="609"/>
      <c r="CR31" s="593">
        <v>344827</v>
      </c>
      <c r="CS31" s="625"/>
      <c r="CT31" s="625"/>
      <c r="CU31" s="625"/>
      <c r="CV31" s="625"/>
      <c r="CW31" s="625"/>
      <c r="CX31" s="625"/>
      <c r="CY31" s="626"/>
      <c r="CZ31" s="627">
        <v>1</v>
      </c>
      <c r="DA31" s="628"/>
      <c r="DB31" s="628"/>
      <c r="DC31" s="629"/>
      <c r="DD31" s="602">
        <v>344827</v>
      </c>
      <c r="DE31" s="625"/>
      <c r="DF31" s="625"/>
      <c r="DG31" s="625"/>
      <c r="DH31" s="625"/>
      <c r="DI31" s="625"/>
      <c r="DJ31" s="625"/>
      <c r="DK31" s="626"/>
      <c r="DL31" s="602">
        <v>344827</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1123178</v>
      </c>
      <c r="S32" s="594"/>
      <c r="T32" s="594"/>
      <c r="U32" s="594"/>
      <c r="V32" s="594"/>
      <c r="W32" s="594"/>
      <c r="X32" s="594"/>
      <c r="Y32" s="595"/>
      <c r="Z32" s="596">
        <v>3.1</v>
      </c>
      <c r="AA32" s="596"/>
      <c r="AB32" s="596"/>
      <c r="AC32" s="596"/>
      <c r="AD32" s="597">
        <v>1607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93.9</v>
      </c>
      <c r="BN32" s="661"/>
      <c r="BO32" s="661"/>
      <c r="BP32" s="661"/>
      <c r="BQ32" s="663"/>
      <c r="BR32" s="660">
        <v>98.9</v>
      </c>
      <c r="BS32" s="661"/>
      <c r="BT32" s="661"/>
      <c r="BU32" s="661"/>
      <c r="BV32" s="661"/>
      <c r="BW32" s="661"/>
      <c r="BX32" s="662">
        <v>93.6</v>
      </c>
      <c r="BY32" s="661"/>
      <c r="BZ32" s="661"/>
      <c r="CA32" s="661"/>
      <c r="CB32" s="663"/>
      <c r="CD32" s="658"/>
      <c r="CE32" s="659"/>
      <c r="CF32" s="607" t="s">
        <v>298</v>
      </c>
      <c r="CG32" s="608"/>
      <c r="CH32" s="608"/>
      <c r="CI32" s="608"/>
      <c r="CJ32" s="608"/>
      <c r="CK32" s="608"/>
      <c r="CL32" s="608"/>
      <c r="CM32" s="608"/>
      <c r="CN32" s="608"/>
      <c r="CO32" s="608"/>
      <c r="CP32" s="608"/>
      <c r="CQ32" s="609"/>
      <c r="CR32" s="593">
        <v>1101</v>
      </c>
      <c r="CS32" s="594"/>
      <c r="CT32" s="594"/>
      <c r="CU32" s="594"/>
      <c r="CV32" s="594"/>
      <c r="CW32" s="594"/>
      <c r="CX32" s="594"/>
      <c r="CY32" s="595"/>
      <c r="CZ32" s="627">
        <v>0</v>
      </c>
      <c r="DA32" s="628"/>
      <c r="DB32" s="628"/>
      <c r="DC32" s="629"/>
      <c r="DD32" s="602">
        <v>1101</v>
      </c>
      <c r="DE32" s="594"/>
      <c r="DF32" s="594"/>
      <c r="DG32" s="594"/>
      <c r="DH32" s="594"/>
      <c r="DI32" s="594"/>
      <c r="DJ32" s="594"/>
      <c r="DK32" s="595"/>
      <c r="DL32" s="602">
        <v>1101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3125169</v>
      </c>
      <c r="S33" s="594"/>
      <c r="T33" s="594"/>
      <c r="U33" s="594"/>
      <c r="V33" s="594"/>
      <c r="W33" s="594"/>
      <c r="X33" s="594"/>
      <c r="Y33" s="595"/>
      <c r="Z33" s="596">
        <v>8.6999999999999993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14684451</v>
      </c>
      <c r="CS33" s="625"/>
      <c r="CT33" s="625"/>
      <c r="CU33" s="625"/>
      <c r="CV33" s="625"/>
      <c r="CW33" s="625"/>
      <c r="CX33" s="625"/>
      <c r="CY33" s="626"/>
      <c r="CZ33" s="627">
        <v>42.3</v>
      </c>
      <c r="DA33" s="628"/>
      <c r="DB33" s="628"/>
      <c r="DC33" s="629"/>
      <c r="DD33" s="602">
        <v>12753389</v>
      </c>
      <c r="DE33" s="625"/>
      <c r="DF33" s="625"/>
      <c r="DG33" s="625"/>
      <c r="DH33" s="625"/>
      <c r="DI33" s="625"/>
      <c r="DJ33" s="625"/>
      <c r="DK33" s="626"/>
      <c r="DL33" s="602">
        <v>7406246</v>
      </c>
      <c r="DM33" s="625"/>
      <c r="DN33" s="625"/>
      <c r="DO33" s="625"/>
      <c r="DP33" s="625"/>
      <c r="DQ33" s="625"/>
      <c r="DR33" s="625"/>
      <c r="DS33" s="625"/>
      <c r="DT33" s="625"/>
      <c r="DU33" s="625"/>
      <c r="DV33" s="626"/>
      <c r="DW33" s="598">
        <v>33.9</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4340487</v>
      </c>
      <c r="CS34" s="594"/>
      <c r="CT34" s="594"/>
      <c r="CU34" s="594"/>
      <c r="CV34" s="594"/>
      <c r="CW34" s="594"/>
      <c r="CX34" s="594"/>
      <c r="CY34" s="595"/>
      <c r="CZ34" s="627">
        <v>12.5</v>
      </c>
      <c r="DA34" s="628"/>
      <c r="DB34" s="628"/>
      <c r="DC34" s="629"/>
      <c r="DD34" s="602">
        <v>3901679</v>
      </c>
      <c r="DE34" s="594"/>
      <c r="DF34" s="594"/>
      <c r="DG34" s="594"/>
      <c r="DH34" s="594"/>
      <c r="DI34" s="594"/>
      <c r="DJ34" s="594"/>
      <c r="DK34" s="595"/>
      <c r="DL34" s="602">
        <v>2673391</v>
      </c>
      <c r="DM34" s="594"/>
      <c r="DN34" s="594"/>
      <c r="DO34" s="594"/>
      <c r="DP34" s="594"/>
      <c r="DQ34" s="594"/>
      <c r="DR34" s="594"/>
      <c r="DS34" s="594"/>
      <c r="DT34" s="594"/>
      <c r="DU34" s="594"/>
      <c r="DV34" s="595"/>
      <c r="DW34" s="598">
        <v>12.2</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1936869</v>
      </c>
      <c r="S35" s="594"/>
      <c r="T35" s="594"/>
      <c r="U35" s="594"/>
      <c r="V35" s="594"/>
      <c r="W35" s="594"/>
      <c r="X35" s="594"/>
      <c r="Y35" s="595"/>
      <c r="Z35" s="596">
        <v>5.4</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6485244</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80799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126798</v>
      </c>
      <c r="CS35" s="625"/>
      <c r="CT35" s="625"/>
      <c r="CU35" s="625"/>
      <c r="CV35" s="625"/>
      <c r="CW35" s="625"/>
      <c r="CX35" s="625"/>
      <c r="CY35" s="626"/>
      <c r="CZ35" s="627">
        <v>0.4</v>
      </c>
      <c r="DA35" s="628"/>
      <c r="DB35" s="628"/>
      <c r="DC35" s="629"/>
      <c r="DD35" s="602">
        <v>125055</v>
      </c>
      <c r="DE35" s="625"/>
      <c r="DF35" s="625"/>
      <c r="DG35" s="625"/>
      <c r="DH35" s="625"/>
      <c r="DI35" s="625"/>
      <c r="DJ35" s="625"/>
      <c r="DK35" s="626"/>
      <c r="DL35" s="602">
        <v>125055</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35996220</v>
      </c>
      <c r="S36" s="666"/>
      <c r="T36" s="666"/>
      <c r="U36" s="666"/>
      <c r="V36" s="666"/>
      <c r="W36" s="666"/>
      <c r="X36" s="666"/>
      <c r="Y36" s="667"/>
      <c r="Z36" s="668">
        <v>100</v>
      </c>
      <c r="AA36" s="668"/>
      <c r="AB36" s="668"/>
      <c r="AC36" s="668"/>
      <c r="AD36" s="669">
        <v>19911656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2229198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-161496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2806286</v>
      </c>
      <c r="CS36" s="594"/>
      <c r="CT36" s="594"/>
      <c r="CU36" s="594"/>
      <c r="CV36" s="594"/>
      <c r="CW36" s="594"/>
      <c r="CX36" s="594"/>
      <c r="CY36" s="595"/>
      <c r="CZ36" s="627">
        <v>8.1</v>
      </c>
      <c r="DA36" s="628"/>
      <c r="DB36" s="628"/>
      <c r="DC36" s="629"/>
      <c r="DD36" s="602">
        <v>2554747</v>
      </c>
      <c r="DE36" s="594"/>
      <c r="DF36" s="594"/>
      <c r="DG36" s="594"/>
      <c r="DH36" s="594"/>
      <c r="DI36" s="594"/>
      <c r="DJ36" s="594"/>
      <c r="DK36" s="595"/>
      <c r="DL36" s="602">
        <v>805247</v>
      </c>
      <c r="DM36" s="594"/>
      <c r="DN36" s="594"/>
      <c r="DO36" s="594"/>
      <c r="DP36" s="594"/>
      <c r="DQ36" s="594"/>
      <c r="DR36" s="594"/>
      <c r="DS36" s="594"/>
      <c r="DT36" s="594"/>
      <c r="DU36" s="594"/>
      <c r="DV36" s="595"/>
      <c r="DW36" s="598">
        <v>3.7</v>
      </c>
      <c r="DX36" s="623"/>
      <c r="DY36" s="623"/>
      <c r="DZ36" s="623"/>
      <c r="EA36" s="623"/>
      <c r="EB36" s="623"/>
      <c r="EC36" s="624"/>
    </row>
    <row r="37" spans="2:133" ht="11.25" customHeight="1">
      <c r="AQ37" s="672" t="s">
        <v>313</v>
      </c>
      <c r="AR37" s="673"/>
      <c r="AS37" s="673"/>
      <c r="AT37" s="673"/>
      <c r="AU37" s="673"/>
      <c r="AV37" s="673"/>
      <c r="AW37" s="673"/>
      <c r="AX37" s="673"/>
      <c r="AY37" s="674"/>
      <c r="AZ37" s="593">
        <v>1563082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13735</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2938</v>
      </c>
      <c r="CS37" s="625"/>
      <c r="CT37" s="625"/>
      <c r="CU37" s="625"/>
      <c r="CV37" s="625"/>
      <c r="CW37" s="625"/>
      <c r="CX37" s="625"/>
      <c r="CY37" s="626"/>
      <c r="CZ37" s="627">
        <v>0</v>
      </c>
      <c r="DA37" s="628"/>
      <c r="DB37" s="628"/>
      <c r="DC37" s="629"/>
      <c r="DD37" s="602">
        <v>2938</v>
      </c>
      <c r="DE37" s="625"/>
      <c r="DF37" s="625"/>
      <c r="DG37" s="625"/>
      <c r="DH37" s="625"/>
      <c r="DI37" s="625"/>
      <c r="DJ37" s="625"/>
      <c r="DK37" s="626"/>
      <c r="DL37" s="602">
        <v>2924</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316</v>
      </c>
      <c r="AR38" s="673"/>
      <c r="AS38" s="673"/>
      <c r="AT38" s="673"/>
      <c r="AU38" s="673"/>
      <c r="AV38" s="673"/>
      <c r="AW38" s="673"/>
      <c r="AX38" s="673"/>
      <c r="AY38" s="674"/>
      <c r="AZ38" s="593">
        <v>28789</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23607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4881866</v>
      </c>
      <c r="CS38" s="594"/>
      <c r="CT38" s="594"/>
      <c r="CU38" s="594"/>
      <c r="CV38" s="594"/>
      <c r="CW38" s="594"/>
      <c r="CX38" s="594"/>
      <c r="CY38" s="595"/>
      <c r="CZ38" s="627">
        <v>14.1</v>
      </c>
      <c r="DA38" s="628"/>
      <c r="DB38" s="628"/>
      <c r="DC38" s="629"/>
      <c r="DD38" s="602">
        <v>4468699</v>
      </c>
      <c r="DE38" s="594"/>
      <c r="DF38" s="594"/>
      <c r="DG38" s="594"/>
      <c r="DH38" s="594"/>
      <c r="DI38" s="594"/>
      <c r="DJ38" s="594"/>
      <c r="DK38" s="595"/>
      <c r="DL38" s="602">
        <v>3802553</v>
      </c>
      <c r="DM38" s="594"/>
      <c r="DN38" s="594"/>
      <c r="DO38" s="594"/>
      <c r="DP38" s="594"/>
      <c r="DQ38" s="594"/>
      <c r="DR38" s="594"/>
      <c r="DS38" s="594"/>
      <c r="DT38" s="594"/>
      <c r="DU38" s="594"/>
      <c r="DV38" s="595"/>
      <c r="DW38" s="598">
        <v>17.399999999999999</v>
      </c>
      <c r="DX38" s="623"/>
      <c r="DY38" s="623"/>
      <c r="DZ38" s="623"/>
      <c r="EA38" s="623"/>
      <c r="EB38" s="623"/>
      <c r="EC38" s="624"/>
    </row>
    <row r="39" spans="2:133" ht="11.25" customHeight="1">
      <c r="AQ39" s="672" t="s">
        <v>319</v>
      </c>
      <c r="AR39" s="673"/>
      <c r="AS39" s="673"/>
      <c r="AT39" s="673"/>
      <c r="AU39" s="673"/>
      <c r="AV39" s="673"/>
      <c r="AW39" s="673"/>
      <c r="AX39" s="673"/>
      <c r="AY39" s="674"/>
      <c r="AZ39" s="593" t="s">
        <v>219</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88</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1704214</v>
      </c>
      <c r="CS39" s="625"/>
      <c r="CT39" s="625"/>
      <c r="CU39" s="625"/>
      <c r="CV39" s="625"/>
      <c r="CW39" s="625"/>
      <c r="CX39" s="625"/>
      <c r="CY39" s="626"/>
      <c r="CZ39" s="627">
        <v>4.9000000000000004</v>
      </c>
      <c r="DA39" s="628"/>
      <c r="DB39" s="628"/>
      <c r="DC39" s="629"/>
      <c r="DD39" s="602">
        <v>1703209</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730207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93</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824800</v>
      </c>
      <c r="CS40" s="594"/>
      <c r="CT40" s="594"/>
      <c r="CU40" s="594"/>
      <c r="CV40" s="594"/>
      <c r="CW40" s="594"/>
      <c r="CX40" s="594"/>
      <c r="CY40" s="595"/>
      <c r="CZ40" s="627">
        <v>2.4</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1933968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310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2678649</v>
      </c>
      <c r="CS42" s="594"/>
      <c r="CT42" s="594"/>
      <c r="CU42" s="594"/>
      <c r="CV42" s="594"/>
      <c r="CW42" s="594"/>
      <c r="CX42" s="594"/>
      <c r="CY42" s="595"/>
      <c r="CZ42" s="627">
        <v>7.7</v>
      </c>
      <c r="DA42" s="676"/>
      <c r="DB42" s="676"/>
      <c r="DC42" s="677"/>
      <c r="DD42" s="602">
        <v>483881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49428</v>
      </c>
      <c r="CS43" s="625"/>
      <c r="CT43" s="625"/>
      <c r="CU43" s="625"/>
      <c r="CV43" s="625"/>
      <c r="CW43" s="625"/>
      <c r="CX43" s="625"/>
      <c r="CY43" s="626"/>
      <c r="CZ43" s="627">
        <v>0.1</v>
      </c>
      <c r="DA43" s="628"/>
      <c r="DB43" s="628"/>
      <c r="DC43" s="629"/>
      <c r="DD43" s="602">
        <v>49428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2678649</v>
      </c>
      <c r="CS44" s="594"/>
      <c r="CT44" s="594"/>
      <c r="CU44" s="594"/>
      <c r="CV44" s="594"/>
      <c r="CW44" s="594"/>
      <c r="CX44" s="594"/>
      <c r="CY44" s="595"/>
      <c r="CZ44" s="627">
        <v>7.7</v>
      </c>
      <c r="DA44" s="676"/>
      <c r="DB44" s="676"/>
      <c r="DC44" s="677"/>
      <c r="DD44" s="602">
        <v>483881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1475710</v>
      </c>
      <c r="CS45" s="625"/>
      <c r="CT45" s="625"/>
      <c r="CU45" s="625"/>
      <c r="CV45" s="625"/>
      <c r="CW45" s="625"/>
      <c r="CX45" s="625"/>
      <c r="CY45" s="626"/>
      <c r="CZ45" s="627">
        <v>4.3</v>
      </c>
      <c r="DA45" s="628"/>
      <c r="DB45" s="628"/>
      <c r="DC45" s="629"/>
      <c r="DD45" s="602">
        <v>70072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1166084</v>
      </c>
      <c r="CS46" s="594"/>
      <c r="CT46" s="594"/>
      <c r="CU46" s="594"/>
      <c r="CV46" s="594"/>
      <c r="CW46" s="594"/>
      <c r="CX46" s="594"/>
      <c r="CY46" s="595"/>
      <c r="CZ46" s="627">
        <v>3.4</v>
      </c>
      <c r="DA46" s="676"/>
      <c r="DB46" s="676"/>
      <c r="DC46" s="677"/>
      <c r="DD46" s="602">
        <v>408680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219</v>
      </c>
      <c r="CS47" s="625"/>
      <c r="CT47" s="625"/>
      <c r="CU47" s="625"/>
      <c r="CV47" s="625"/>
      <c r="CW47" s="625"/>
      <c r="CX47" s="625"/>
      <c r="CY47" s="626"/>
      <c r="CZ47" s="627" t="s">
        <v>219</v>
      </c>
      <c r="DA47" s="628"/>
      <c r="DB47" s="628"/>
      <c r="DC47" s="629"/>
      <c r="DD47" s="602" t="s">
        <v>219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34716751</v>
      </c>
      <c r="CS49" s="661"/>
      <c r="CT49" s="661"/>
      <c r="CU49" s="661"/>
      <c r="CV49" s="661"/>
      <c r="CW49" s="661"/>
      <c r="CX49" s="661"/>
      <c r="CY49" s="688"/>
      <c r="CZ49" s="689">
        <v>100</v>
      </c>
      <c r="DA49" s="690"/>
      <c r="DB49" s="690"/>
      <c r="DC49" s="691"/>
      <c r="DD49" s="692">
        <v>24873736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36025</v>
      </c>
      <c r="R7" s="723"/>
      <c r="S7" s="723"/>
      <c r="T7" s="723"/>
      <c r="U7" s="723"/>
      <c r="V7" s="723">
        <v>34745</v>
      </c>
      <c r="W7" s="723"/>
      <c r="X7" s="723"/>
      <c r="Y7" s="723"/>
      <c r="Z7" s="723"/>
      <c r="AA7" s="723">
        <v>1279</v>
      </c>
      <c r="AB7" s="723"/>
      <c r="AC7" s="723"/>
      <c r="AD7" s="723"/>
      <c r="AE7" s="724"/>
      <c r="AF7" s="725">
        <v>1153</v>
      </c>
      <c r="AG7" s="726"/>
      <c r="AH7" s="726"/>
      <c r="AI7" s="726"/>
      <c r="AJ7" s="727"/>
      <c r="AK7" s="762">
        <v>588</v>
      </c>
      <c r="AL7" s="763"/>
      <c r="AM7" s="763"/>
      <c r="AN7" s="763"/>
      <c r="AO7" s="763"/>
      <c r="AP7" s="763">
        <v>33736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-3</v>
      </c>
      <c r="CI7" s="760"/>
      <c r="CJ7" s="760"/>
      <c r="CK7" s="760"/>
      <c r="CL7" s="761"/>
      <c r="CM7" s="759">
        <v>133</v>
      </c>
      <c r="CN7" s="760"/>
      <c r="CO7" s="760"/>
      <c r="CP7" s="760"/>
      <c r="CQ7" s="761"/>
      <c r="CR7" s="759">
        <v>105</v>
      </c>
      <c r="CS7" s="760"/>
      <c r="CT7" s="760"/>
      <c r="CU7" s="760"/>
      <c r="CV7" s="761"/>
      <c r="CW7" s="759">
        <v>6</v>
      </c>
      <c r="CX7" s="760"/>
      <c r="CY7" s="760"/>
      <c r="CZ7" s="760"/>
      <c r="DA7" s="761"/>
      <c r="DB7" s="759" t="s">
        <v>536</v>
      </c>
      <c r="DC7" s="760"/>
      <c r="DD7" s="760"/>
      <c r="DE7" s="760"/>
      <c r="DF7" s="761"/>
      <c r="DG7" s="759" t="s">
        <v>532</v>
      </c>
      <c r="DH7" s="760"/>
      <c r="DI7" s="760"/>
      <c r="DJ7" s="760"/>
      <c r="DK7" s="761"/>
      <c r="DL7" s="759" t="s">
        <v>536</v>
      </c>
      <c r="DM7" s="760"/>
      <c r="DN7" s="760"/>
      <c r="DO7" s="760"/>
      <c r="DP7" s="761"/>
      <c r="DQ7" s="759" t="s">
        <v>538</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0</v>
      </c>
      <c r="CI8" s="770"/>
      <c r="CJ8" s="770"/>
      <c r="CK8" s="770"/>
      <c r="CL8" s="771"/>
      <c r="CM8" s="769">
        <v>107</v>
      </c>
      <c r="CN8" s="770"/>
      <c r="CO8" s="770"/>
      <c r="CP8" s="770"/>
      <c r="CQ8" s="771"/>
      <c r="CR8" s="769">
        <v>60</v>
      </c>
      <c r="CS8" s="770"/>
      <c r="CT8" s="770"/>
      <c r="CU8" s="770"/>
      <c r="CV8" s="771"/>
      <c r="CW8" s="769">
        <v>9</v>
      </c>
      <c r="CX8" s="770"/>
      <c r="CY8" s="770"/>
      <c r="CZ8" s="770"/>
      <c r="DA8" s="771"/>
      <c r="DB8" s="769" t="s">
        <v>533</v>
      </c>
      <c r="DC8" s="770"/>
      <c r="DD8" s="770"/>
      <c r="DE8" s="770"/>
      <c r="DF8" s="771"/>
      <c r="DG8" s="769" t="s">
        <v>537</v>
      </c>
      <c r="DH8" s="770"/>
      <c r="DI8" s="770"/>
      <c r="DJ8" s="770"/>
      <c r="DK8" s="771"/>
      <c r="DL8" s="769" t="s">
        <v>537</v>
      </c>
      <c r="DM8" s="770"/>
      <c r="DN8" s="770"/>
      <c r="DO8" s="770"/>
      <c r="DP8" s="771"/>
      <c r="DQ8" s="769" t="s">
        <v>533</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364</v>
      </c>
      <c r="B23" s="778" t="s">
        <v>365</v>
      </c>
      <c r="C23" s="779"/>
      <c r="D23" s="779"/>
      <c r="E23" s="779"/>
      <c r="F23" s="779"/>
      <c r="G23" s="779"/>
      <c r="H23" s="779"/>
      <c r="I23" s="779"/>
      <c r="J23" s="779"/>
      <c r="K23" s="779"/>
      <c r="L23" s="779"/>
      <c r="M23" s="779"/>
      <c r="N23" s="779"/>
      <c r="O23" s="779"/>
      <c r="P23" s="780"/>
      <c r="Q23" s="781">
        <v>35996</v>
      </c>
      <c r="R23" s="782"/>
      <c r="S23" s="782"/>
      <c r="T23" s="782"/>
      <c r="U23" s="782"/>
      <c r="V23" s="782">
        <v>34717</v>
      </c>
      <c r="W23" s="782"/>
      <c r="X23" s="782"/>
      <c r="Y23" s="782"/>
      <c r="Z23" s="782"/>
      <c r="AA23" s="782">
        <v>1279</v>
      </c>
      <c r="AB23" s="782"/>
      <c r="AC23" s="782"/>
      <c r="AD23" s="782"/>
      <c r="AE23" s="783"/>
      <c r="AF23" s="784">
        <v>1153</v>
      </c>
      <c r="AG23" s="782"/>
      <c r="AH23" s="782"/>
      <c r="AI23" s="782"/>
      <c r="AJ23" s="785"/>
      <c r="AK23" s="786"/>
      <c r="AL23" s="787"/>
      <c r="AM23" s="787"/>
      <c r="AN23" s="787"/>
      <c r="AO23" s="787"/>
      <c r="AP23" s="782">
        <v>33736</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10703</v>
      </c>
      <c r="R28" s="811"/>
      <c r="S28" s="811"/>
      <c r="T28" s="811"/>
      <c r="U28" s="811"/>
      <c r="V28" s="811">
        <v>10622</v>
      </c>
      <c r="W28" s="811"/>
      <c r="X28" s="811"/>
      <c r="Y28" s="811"/>
      <c r="Z28" s="811"/>
      <c r="AA28" s="811">
        <v>81</v>
      </c>
      <c r="AB28" s="811"/>
      <c r="AC28" s="811"/>
      <c r="AD28" s="811"/>
      <c r="AE28" s="812"/>
      <c r="AF28" s="813">
        <v>81</v>
      </c>
      <c r="AG28" s="811"/>
      <c r="AH28" s="811"/>
      <c r="AI28" s="811"/>
      <c r="AJ28" s="814"/>
      <c r="AK28" s="815">
        <v>730</v>
      </c>
      <c r="AL28" s="806"/>
      <c r="AM28" s="806"/>
      <c r="AN28" s="806"/>
      <c r="AO28" s="806"/>
      <c r="AP28" s="806" t="s">
        <v>531</v>
      </c>
      <c r="AQ28" s="806"/>
      <c r="AR28" s="806"/>
      <c r="AS28" s="806"/>
      <c r="AT28" s="806"/>
      <c r="AU28" s="806" t="s">
        <v>531</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6294</v>
      </c>
      <c r="R29" s="747"/>
      <c r="S29" s="747"/>
      <c r="T29" s="747"/>
      <c r="U29" s="747"/>
      <c r="V29" s="747">
        <v>6247</v>
      </c>
      <c r="W29" s="747"/>
      <c r="X29" s="747"/>
      <c r="Y29" s="747"/>
      <c r="Z29" s="747"/>
      <c r="AA29" s="747">
        <v>47</v>
      </c>
      <c r="AB29" s="747"/>
      <c r="AC29" s="747"/>
      <c r="AD29" s="747"/>
      <c r="AE29" s="748"/>
      <c r="AF29" s="749">
        <v>47</v>
      </c>
      <c r="AG29" s="750"/>
      <c r="AH29" s="750"/>
      <c r="AI29" s="750"/>
      <c r="AJ29" s="751"/>
      <c r="AK29" s="818">
        <v>927</v>
      </c>
      <c r="AL29" s="819"/>
      <c r="AM29" s="819"/>
      <c r="AN29" s="819"/>
      <c r="AO29" s="819"/>
      <c r="AP29" s="819">
        <v>8</v>
      </c>
      <c r="AQ29" s="819"/>
      <c r="AR29" s="819"/>
      <c r="AS29" s="819"/>
      <c r="AT29" s="819"/>
      <c r="AU29" s="819">
        <v>1</v>
      </c>
      <c r="AV29" s="819"/>
      <c r="AW29" s="819"/>
      <c r="AX29" s="819"/>
      <c r="AY29" s="819"/>
      <c r="AZ29" s="820" t="s">
        <v>532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378</v>
      </c>
      <c r="C30" s="744"/>
      <c r="D30" s="744"/>
      <c r="E30" s="744"/>
      <c r="F30" s="744"/>
      <c r="G30" s="744"/>
      <c r="H30" s="744"/>
      <c r="I30" s="744"/>
      <c r="J30" s="744"/>
      <c r="K30" s="744"/>
      <c r="L30" s="744"/>
      <c r="M30" s="744"/>
      <c r="N30" s="744"/>
      <c r="O30" s="744"/>
      <c r="P30" s="745"/>
      <c r="Q30" s="746">
        <v>1013</v>
      </c>
      <c r="R30" s="747"/>
      <c r="S30" s="747"/>
      <c r="T30" s="747"/>
      <c r="U30" s="747"/>
      <c r="V30" s="747">
        <v>990</v>
      </c>
      <c r="W30" s="747"/>
      <c r="X30" s="747"/>
      <c r="Y30" s="747"/>
      <c r="Z30" s="747"/>
      <c r="AA30" s="747">
        <v>23</v>
      </c>
      <c r="AB30" s="747"/>
      <c r="AC30" s="747"/>
      <c r="AD30" s="747"/>
      <c r="AE30" s="748"/>
      <c r="AF30" s="749">
        <v>23</v>
      </c>
      <c r="AG30" s="750"/>
      <c r="AH30" s="750"/>
      <c r="AI30" s="750"/>
      <c r="AJ30" s="751"/>
      <c r="AK30" s="818">
        <v>212</v>
      </c>
      <c r="AL30" s="819"/>
      <c r="AM30" s="819"/>
      <c r="AN30" s="819"/>
      <c r="AO30" s="819"/>
      <c r="AP30" s="819" t="s">
        <v>531</v>
      </c>
      <c r="AQ30" s="819"/>
      <c r="AR30" s="819"/>
      <c r="AS30" s="819"/>
      <c r="AT30" s="819"/>
      <c r="AU30" s="819" t="s">
        <v>531</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379</v>
      </c>
      <c r="C31" s="744"/>
      <c r="D31" s="744"/>
      <c r="E31" s="744"/>
      <c r="F31" s="744"/>
      <c r="G31" s="744"/>
      <c r="H31" s="744"/>
      <c r="I31" s="744"/>
      <c r="J31" s="744"/>
      <c r="K31" s="744"/>
      <c r="L31" s="744"/>
      <c r="M31" s="744"/>
      <c r="N31" s="744"/>
      <c r="O31" s="744"/>
      <c r="P31" s="745"/>
      <c r="Q31" s="746">
        <v>1500</v>
      </c>
      <c r="R31" s="747"/>
      <c r="S31" s="747"/>
      <c r="T31" s="747"/>
      <c r="U31" s="747"/>
      <c r="V31" s="747">
        <v>1499</v>
      </c>
      <c r="W31" s="747"/>
      <c r="X31" s="747"/>
      <c r="Y31" s="747"/>
      <c r="Z31" s="747"/>
      <c r="AA31" s="747">
        <v>1</v>
      </c>
      <c r="AB31" s="747"/>
      <c r="AC31" s="747"/>
      <c r="AD31" s="747"/>
      <c r="AE31" s="748"/>
      <c r="AF31" s="749">
        <v>1270</v>
      </c>
      <c r="AG31" s="750"/>
      <c r="AH31" s="750"/>
      <c r="AI31" s="750"/>
      <c r="AJ31" s="751"/>
      <c r="AK31" s="818">
        <v>29</v>
      </c>
      <c r="AL31" s="819"/>
      <c r="AM31" s="819"/>
      <c r="AN31" s="819"/>
      <c r="AO31" s="819"/>
      <c r="AP31" s="819">
        <v>6072</v>
      </c>
      <c r="AQ31" s="819"/>
      <c r="AR31" s="819"/>
      <c r="AS31" s="819"/>
      <c r="AT31" s="819"/>
      <c r="AU31" s="819">
        <v>18</v>
      </c>
      <c r="AV31" s="819"/>
      <c r="AW31" s="819"/>
      <c r="AX31" s="819"/>
      <c r="AY31" s="819"/>
      <c r="AZ31" s="820" t="s">
        <v>532</v>
      </c>
      <c r="BA31" s="820"/>
      <c r="BB31" s="820"/>
      <c r="BC31" s="820"/>
      <c r="BD31" s="820"/>
      <c r="BE31" s="816" t="s">
        <v>380</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264</v>
      </c>
      <c r="R32" s="747"/>
      <c r="S32" s="747"/>
      <c r="T32" s="747"/>
      <c r="U32" s="747"/>
      <c r="V32" s="747">
        <v>264</v>
      </c>
      <c r="W32" s="747"/>
      <c r="X32" s="747"/>
      <c r="Y32" s="747"/>
      <c r="Z32" s="747"/>
      <c r="AA32" s="747" t="s">
        <v>531</v>
      </c>
      <c r="AB32" s="747"/>
      <c r="AC32" s="747"/>
      <c r="AD32" s="747"/>
      <c r="AE32" s="748"/>
      <c r="AF32" s="749">
        <v>14</v>
      </c>
      <c r="AG32" s="750"/>
      <c r="AH32" s="750"/>
      <c r="AI32" s="750"/>
      <c r="AJ32" s="751"/>
      <c r="AK32" s="818" t="s">
        <v>531</v>
      </c>
      <c r="AL32" s="819"/>
      <c r="AM32" s="819"/>
      <c r="AN32" s="819"/>
      <c r="AO32" s="819"/>
      <c r="AP32" s="819" t="s">
        <v>531</v>
      </c>
      <c r="AQ32" s="819"/>
      <c r="AR32" s="819"/>
      <c r="AS32" s="819"/>
      <c r="AT32" s="819"/>
      <c r="AU32" s="819" t="s">
        <v>531</v>
      </c>
      <c r="AV32" s="819"/>
      <c r="AW32" s="819"/>
      <c r="AX32" s="819"/>
      <c r="AY32" s="819"/>
      <c r="AZ32" s="820" t="s">
        <v>532</v>
      </c>
      <c r="BA32" s="820"/>
      <c r="BB32" s="820"/>
      <c r="BC32" s="820"/>
      <c r="BD32" s="820"/>
      <c r="BE32" s="816" t="s">
        <v>380</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6373</v>
      </c>
      <c r="R33" s="747"/>
      <c r="S33" s="747"/>
      <c r="T33" s="747"/>
      <c r="U33" s="747"/>
      <c r="V33" s="747">
        <v>7469</v>
      </c>
      <c r="W33" s="747"/>
      <c r="X33" s="747"/>
      <c r="Y33" s="747"/>
      <c r="Z33" s="747"/>
      <c r="AA33" s="747">
        <v>-1096</v>
      </c>
      <c r="AB33" s="747"/>
      <c r="AC33" s="747"/>
      <c r="AD33" s="747"/>
      <c r="AE33" s="748"/>
      <c r="AF33" s="749">
        <v>469</v>
      </c>
      <c r="AG33" s="750"/>
      <c r="AH33" s="750"/>
      <c r="AI33" s="750"/>
      <c r="AJ33" s="751"/>
      <c r="AK33" s="818">
        <v>1563</v>
      </c>
      <c r="AL33" s="819"/>
      <c r="AM33" s="819"/>
      <c r="AN33" s="819"/>
      <c r="AO33" s="819"/>
      <c r="AP33" s="819">
        <v>2462</v>
      </c>
      <c r="AQ33" s="819"/>
      <c r="AR33" s="819"/>
      <c r="AS33" s="819"/>
      <c r="AT33" s="819"/>
      <c r="AU33" s="819">
        <v>1888</v>
      </c>
      <c r="AV33" s="819"/>
      <c r="AW33" s="819"/>
      <c r="AX33" s="819"/>
      <c r="AY33" s="819"/>
      <c r="AZ33" s="820" t="s">
        <v>532</v>
      </c>
      <c r="BA33" s="820"/>
      <c r="BB33" s="820"/>
      <c r="BC33" s="820"/>
      <c r="BD33" s="820"/>
      <c r="BE33" s="816" t="s">
        <v>380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383</v>
      </c>
      <c r="C34" s="744"/>
      <c r="D34" s="744"/>
      <c r="E34" s="744"/>
      <c r="F34" s="744"/>
      <c r="G34" s="744"/>
      <c r="H34" s="744"/>
      <c r="I34" s="744"/>
      <c r="J34" s="744"/>
      <c r="K34" s="744"/>
      <c r="L34" s="744"/>
      <c r="M34" s="744"/>
      <c r="N34" s="744"/>
      <c r="O34" s="744"/>
      <c r="P34" s="745"/>
      <c r="Q34" s="746">
        <v>6394</v>
      </c>
      <c r="R34" s="747"/>
      <c r="S34" s="747"/>
      <c r="T34" s="747"/>
      <c r="U34" s="747"/>
      <c r="V34" s="747">
        <v>6366</v>
      </c>
      <c r="W34" s="747"/>
      <c r="X34" s="747"/>
      <c r="Y34" s="747"/>
      <c r="Z34" s="747"/>
      <c r="AA34" s="747">
        <v>28</v>
      </c>
      <c r="AB34" s="747"/>
      <c r="AC34" s="747"/>
      <c r="AD34" s="747"/>
      <c r="AE34" s="748"/>
      <c r="AF34" s="749" t="s">
        <v>110</v>
      </c>
      <c r="AG34" s="750"/>
      <c r="AH34" s="750"/>
      <c r="AI34" s="750"/>
      <c r="AJ34" s="751"/>
      <c r="AK34" s="818">
        <v>2229</v>
      </c>
      <c r="AL34" s="819"/>
      <c r="AM34" s="819"/>
      <c r="AN34" s="819"/>
      <c r="AO34" s="819"/>
      <c r="AP34" s="819">
        <v>35233</v>
      </c>
      <c r="AQ34" s="819"/>
      <c r="AR34" s="819"/>
      <c r="AS34" s="819"/>
      <c r="AT34" s="819"/>
      <c r="AU34" s="819">
        <v>26883</v>
      </c>
      <c r="AV34" s="819"/>
      <c r="AW34" s="819"/>
      <c r="AX34" s="819"/>
      <c r="AY34" s="819"/>
      <c r="AZ34" s="820" t="s">
        <v>533</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364</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1904</v>
      </c>
      <c r="AG63" s="830"/>
      <c r="AH63" s="830"/>
      <c r="AI63" s="830"/>
      <c r="AJ63" s="831"/>
      <c r="AK63" s="832"/>
      <c r="AL63" s="827"/>
      <c r="AM63" s="827"/>
      <c r="AN63" s="827"/>
      <c r="AO63" s="827"/>
      <c r="AP63" s="830">
        <v>43775</v>
      </c>
      <c r="AQ63" s="830"/>
      <c r="AR63" s="830"/>
      <c r="AS63" s="830"/>
      <c r="AT63" s="830"/>
      <c r="AU63" s="830">
        <v>28790</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50" t="s">
        <v>371</v>
      </c>
      <c r="AG66" s="801"/>
      <c r="AH66" s="801"/>
      <c r="AI66" s="801"/>
      <c r="AJ66" s="851"/>
      <c r="AK66" s="705" t="s">
        <v>372</v>
      </c>
      <c r="AL66" s="729"/>
      <c r="AM66" s="729"/>
      <c r="AN66" s="729"/>
      <c r="AO66" s="730"/>
      <c r="AP66" s="705" t="s">
        <v>373</v>
      </c>
      <c r="AQ66" s="706"/>
      <c r="AR66" s="706"/>
      <c r="AS66" s="706"/>
      <c r="AT66" s="707"/>
      <c r="AU66" s="705" t="s">
        <v>389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52"/>
      <c r="AG67" s="804"/>
      <c r="AH67" s="804"/>
      <c r="AI67" s="804"/>
      <c r="AJ67" s="853"/>
      <c r="AK67" s="85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c r="A68" s="209">
        <v>1</v>
      </c>
      <c r="B68" s="864" t="s">
        <v>539</v>
      </c>
      <c r="C68" s="865"/>
      <c r="D68" s="865"/>
      <c r="E68" s="865"/>
      <c r="F68" s="865"/>
      <c r="G68" s="865"/>
      <c r="H68" s="865"/>
      <c r="I68" s="865"/>
      <c r="J68" s="865"/>
      <c r="K68" s="865"/>
      <c r="L68" s="865"/>
      <c r="M68" s="865"/>
      <c r="N68" s="865"/>
      <c r="O68" s="865"/>
      <c r="P68" s="866"/>
      <c r="Q68" s="860">
        <v>16951</v>
      </c>
      <c r="R68" s="849"/>
      <c r="S68" s="849"/>
      <c r="T68" s="849"/>
      <c r="U68" s="849"/>
      <c r="V68" s="849">
        <v>15098</v>
      </c>
      <c r="W68" s="849"/>
      <c r="X68" s="849"/>
      <c r="Y68" s="849"/>
      <c r="Z68" s="849"/>
      <c r="AA68" s="849">
        <v>1853</v>
      </c>
      <c r="AB68" s="849"/>
      <c r="AC68" s="849"/>
      <c r="AD68" s="849"/>
      <c r="AE68" s="849"/>
      <c r="AF68" s="849">
        <v>1853</v>
      </c>
      <c r="AG68" s="849"/>
      <c r="AH68" s="849"/>
      <c r="AI68" s="849"/>
      <c r="AJ68" s="849"/>
      <c r="AK68" s="849" t="s">
        <v>544</v>
      </c>
      <c r="AL68" s="849"/>
      <c r="AM68" s="849"/>
      <c r="AN68" s="849"/>
      <c r="AO68" s="849"/>
      <c r="AP68" s="849" t="s">
        <v>545</v>
      </c>
      <c r="AQ68" s="849"/>
      <c r="AR68" s="849"/>
      <c r="AS68" s="849"/>
      <c r="AT68" s="849"/>
      <c r="AU68" s="849" t="s">
        <v>546</v>
      </c>
      <c r="AV68" s="849"/>
      <c r="AW68" s="849"/>
      <c r="AX68" s="849"/>
      <c r="AY68" s="849"/>
      <c r="AZ68" s="858"/>
      <c r="BA68" s="858"/>
      <c r="BB68" s="858"/>
      <c r="BC68" s="858"/>
      <c r="BD68" s="859"/>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55">
        <v>2</v>
      </c>
      <c r="R69" s="819"/>
      <c r="S69" s="819"/>
      <c r="T69" s="819"/>
      <c r="U69" s="819"/>
      <c r="V69" s="819">
        <v>0</v>
      </c>
      <c r="W69" s="819"/>
      <c r="X69" s="819"/>
      <c r="Y69" s="819"/>
      <c r="Z69" s="819"/>
      <c r="AA69" s="819">
        <v>2</v>
      </c>
      <c r="AB69" s="819"/>
      <c r="AC69" s="819"/>
      <c r="AD69" s="819"/>
      <c r="AE69" s="819"/>
      <c r="AF69" s="819">
        <v>2</v>
      </c>
      <c r="AG69" s="819"/>
      <c r="AH69" s="819"/>
      <c r="AI69" s="819"/>
      <c r="AJ69" s="819"/>
      <c r="AK69" s="819" t="s">
        <v>546</v>
      </c>
      <c r="AL69" s="819"/>
      <c r="AM69" s="819"/>
      <c r="AN69" s="819"/>
      <c r="AO69" s="819"/>
      <c r="AP69" s="819" t="s">
        <v>546</v>
      </c>
      <c r="AQ69" s="819"/>
      <c r="AR69" s="819"/>
      <c r="AS69" s="819"/>
      <c r="AT69" s="819"/>
      <c r="AU69" s="819" t="s">
        <v>546</v>
      </c>
      <c r="AV69" s="819"/>
      <c r="AW69" s="819"/>
      <c r="AX69" s="819"/>
      <c r="AY69" s="819"/>
      <c r="AZ69" s="856"/>
      <c r="BA69" s="856"/>
      <c r="BB69" s="856"/>
      <c r="BC69" s="856"/>
      <c r="BD69" s="857"/>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55">
        <v>4005</v>
      </c>
      <c r="R70" s="819"/>
      <c r="S70" s="819"/>
      <c r="T70" s="819"/>
      <c r="U70" s="819"/>
      <c r="V70" s="819">
        <v>3884</v>
      </c>
      <c r="W70" s="819"/>
      <c r="X70" s="819"/>
      <c r="Y70" s="819"/>
      <c r="Z70" s="819"/>
      <c r="AA70" s="819">
        <v>121</v>
      </c>
      <c r="AB70" s="819"/>
      <c r="AC70" s="819"/>
      <c r="AD70" s="819"/>
      <c r="AE70" s="819"/>
      <c r="AF70" s="819">
        <v>121</v>
      </c>
      <c r="AG70" s="819"/>
      <c r="AH70" s="819"/>
      <c r="AI70" s="819"/>
      <c r="AJ70" s="819"/>
      <c r="AK70" s="819">
        <v>165</v>
      </c>
      <c r="AL70" s="819"/>
      <c r="AM70" s="819"/>
      <c r="AN70" s="819"/>
      <c r="AO70" s="819"/>
      <c r="AP70" s="819" t="s">
        <v>544</v>
      </c>
      <c r="AQ70" s="819"/>
      <c r="AR70" s="819"/>
      <c r="AS70" s="819"/>
      <c r="AT70" s="819"/>
      <c r="AU70" s="819" t="s">
        <v>546</v>
      </c>
      <c r="AV70" s="819"/>
      <c r="AW70" s="819"/>
      <c r="AX70" s="819"/>
      <c r="AY70" s="819"/>
      <c r="AZ70" s="856"/>
      <c r="BA70" s="856"/>
      <c r="BB70" s="856"/>
      <c r="BC70" s="856"/>
      <c r="BD70" s="857"/>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55">
        <v>665317</v>
      </c>
      <c r="R71" s="819"/>
      <c r="S71" s="819"/>
      <c r="T71" s="819"/>
      <c r="U71" s="819"/>
      <c r="V71" s="819">
        <v>642459</v>
      </c>
      <c r="W71" s="819"/>
      <c r="X71" s="819"/>
      <c r="Y71" s="819"/>
      <c r="Z71" s="819"/>
      <c r="AA71" s="819">
        <v>22858</v>
      </c>
      <c r="AB71" s="819"/>
      <c r="AC71" s="819"/>
      <c r="AD71" s="819"/>
      <c r="AE71" s="819"/>
      <c r="AF71" s="819">
        <v>22858</v>
      </c>
      <c r="AG71" s="819"/>
      <c r="AH71" s="819"/>
      <c r="AI71" s="819"/>
      <c r="AJ71" s="819"/>
      <c r="AK71" s="819">
        <v>8586</v>
      </c>
      <c r="AL71" s="819"/>
      <c r="AM71" s="819"/>
      <c r="AN71" s="819"/>
      <c r="AO71" s="819"/>
      <c r="AP71" s="819" t="s">
        <v>545</v>
      </c>
      <c r="AQ71" s="819"/>
      <c r="AR71" s="819"/>
      <c r="AS71" s="819"/>
      <c r="AT71" s="819"/>
      <c r="AU71" s="819" t="s">
        <v>547</v>
      </c>
      <c r="AV71" s="819"/>
      <c r="AW71" s="819"/>
      <c r="AX71" s="819"/>
      <c r="AY71" s="819"/>
      <c r="AZ71" s="856"/>
      <c r="BA71" s="856"/>
      <c r="BB71" s="856"/>
      <c r="BC71" s="856"/>
      <c r="BD71" s="857"/>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55">
        <v>190</v>
      </c>
      <c r="R72" s="819"/>
      <c r="S72" s="819"/>
      <c r="T72" s="819"/>
      <c r="U72" s="819"/>
      <c r="V72" s="819">
        <v>186</v>
      </c>
      <c r="W72" s="819"/>
      <c r="X72" s="819"/>
      <c r="Y72" s="819"/>
      <c r="Z72" s="819"/>
      <c r="AA72" s="819">
        <v>4</v>
      </c>
      <c r="AB72" s="819"/>
      <c r="AC72" s="819"/>
      <c r="AD72" s="819"/>
      <c r="AE72" s="819"/>
      <c r="AF72" s="819">
        <v>92</v>
      </c>
      <c r="AG72" s="819"/>
      <c r="AH72" s="819"/>
      <c r="AI72" s="819"/>
      <c r="AJ72" s="819"/>
      <c r="AK72" s="819" t="s">
        <v>546</v>
      </c>
      <c r="AL72" s="819"/>
      <c r="AM72" s="819"/>
      <c r="AN72" s="819"/>
      <c r="AO72" s="819"/>
      <c r="AP72" s="819" t="s">
        <v>546</v>
      </c>
      <c r="AQ72" s="819"/>
      <c r="AR72" s="819"/>
      <c r="AS72" s="819"/>
      <c r="AT72" s="819"/>
      <c r="AU72" s="819" t="s">
        <v>546</v>
      </c>
      <c r="AV72" s="819"/>
      <c r="AW72" s="819"/>
      <c r="AX72" s="819"/>
      <c r="AY72" s="819"/>
      <c r="AZ72" s="856"/>
      <c r="BA72" s="856"/>
      <c r="BB72" s="856"/>
      <c r="BC72" s="856"/>
      <c r="BD72" s="857"/>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55"/>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56"/>
      <c r="BA73" s="856"/>
      <c r="BB73" s="856"/>
      <c r="BC73" s="856"/>
      <c r="BD73" s="857"/>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55"/>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56"/>
      <c r="BA74" s="856"/>
      <c r="BB74" s="856"/>
      <c r="BC74" s="856"/>
      <c r="BD74" s="857"/>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56"/>
      <c r="BA75" s="856"/>
      <c r="BB75" s="856"/>
      <c r="BC75" s="856"/>
      <c r="BD75" s="857"/>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56"/>
      <c r="BA76" s="856"/>
      <c r="BB76" s="856"/>
      <c r="BC76" s="856"/>
      <c r="BD76" s="857"/>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56"/>
      <c r="BA77" s="856"/>
      <c r="BB77" s="856"/>
      <c r="BC77" s="856"/>
      <c r="BD77" s="857"/>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5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6"/>
      <c r="BA78" s="856"/>
      <c r="BB78" s="856"/>
      <c r="BC78" s="856"/>
      <c r="BD78" s="857"/>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5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6"/>
      <c r="BA79" s="856"/>
      <c r="BB79" s="856"/>
      <c r="BC79" s="856"/>
      <c r="BD79" s="857"/>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5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6"/>
      <c r="BA80" s="856"/>
      <c r="BB80" s="856"/>
      <c r="BC80" s="856"/>
      <c r="BD80" s="857"/>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5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6"/>
      <c r="BA81" s="856"/>
      <c r="BB81" s="856"/>
      <c r="BC81" s="856"/>
      <c r="BD81" s="857"/>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5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6"/>
      <c r="BA82" s="856"/>
      <c r="BB82" s="856"/>
      <c r="BC82" s="856"/>
      <c r="BD82" s="857"/>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5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6"/>
      <c r="BA83" s="856"/>
      <c r="BB83" s="856"/>
      <c r="BC83" s="856"/>
      <c r="BD83" s="857"/>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5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6"/>
      <c r="BA84" s="856"/>
      <c r="BB84" s="856"/>
      <c r="BC84" s="856"/>
      <c r="BD84" s="857"/>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5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6"/>
      <c r="BA85" s="856"/>
      <c r="BB85" s="856"/>
      <c r="BC85" s="856"/>
      <c r="BD85" s="857"/>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5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6"/>
      <c r="BA86" s="856"/>
      <c r="BB86" s="856"/>
      <c r="BC86" s="856"/>
      <c r="BD86" s="857"/>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c r="A88" s="215" t="s">
        <v>364</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165</v>
      </c>
      <c r="CS102" s="838"/>
      <c r="CT102" s="838"/>
      <c r="CU102" s="838"/>
      <c r="CV102" s="881"/>
      <c r="CW102" s="880">
        <v>15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3225166</v>
      </c>
      <c r="AB110" s="890"/>
      <c r="AC110" s="890"/>
      <c r="AD110" s="890"/>
      <c r="AE110" s="891"/>
      <c r="AF110" s="892">
        <v>3251085</v>
      </c>
      <c r="AG110" s="890"/>
      <c r="AH110" s="890"/>
      <c r="AI110" s="890"/>
      <c r="AJ110" s="891"/>
      <c r="AK110" s="892">
        <v>3679376</v>
      </c>
      <c r="AL110" s="890"/>
      <c r="AM110" s="890"/>
      <c r="AN110" s="890"/>
      <c r="AO110" s="891"/>
      <c r="AP110" s="893">
        <v>22.2</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27018023</v>
      </c>
      <c r="BR110" s="927"/>
      <c r="BS110" s="927"/>
      <c r="BT110" s="927"/>
      <c r="BU110" s="927"/>
      <c r="BV110" s="927">
        <v>33945679</v>
      </c>
      <c r="BW110" s="927"/>
      <c r="BX110" s="927"/>
      <c r="BY110" s="927"/>
      <c r="BZ110" s="927"/>
      <c r="CA110" s="927">
        <v>33736299</v>
      </c>
      <c r="CB110" s="927"/>
      <c r="CC110" s="927"/>
      <c r="CD110" s="927"/>
      <c r="CE110" s="927"/>
      <c r="CF110" s="941">
        <v>203.3</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1418478</v>
      </c>
      <c r="BR111" s="920"/>
      <c r="BS111" s="920"/>
      <c r="BT111" s="920"/>
      <c r="BU111" s="920"/>
      <c r="BV111" s="920">
        <v>589910</v>
      </c>
      <c r="BW111" s="920"/>
      <c r="BX111" s="920"/>
      <c r="BY111" s="920"/>
      <c r="BZ111" s="920"/>
      <c r="CA111" s="920" t="s">
        <v>110</v>
      </c>
      <c r="CB111" s="920"/>
      <c r="CC111" s="920"/>
      <c r="CD111" s="920"/>
      <c r="CE111" s="920"/>
      <c r="CF111" s="914" t="s">
        <v>110</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30209389</v>
      </c>
      <c r="BR112" s="920"/>
      <c r="BS112" s="920"/>
      <c r="BT112" s="920"/>
      <c r="BU112" s="920"/>
      <c r="BV112" s="920">
        <v>29323174</v>
      </c>
      <c r="BW112" s="920"/>
      <c r="BX112" s="920"/>
      <c r="BY112" s="920"/>
      <c r="BZ112" s="920"/>
      <c r="CA112" s="920">
        <v>28791023</v>
      </c>
      <c r="CB112" s="920"/>
      <c r="CC112" s="920"/>
      <c r="CD112" s="920"/>
      <c r="CE112" s="920"/>
      <c r="CF112" s="914">
        <v>173.5</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2556593</v>
      </c>
      <c r="AB113" s="934"/>
      <c r="AC113" s="934"/>
      <c r="AD113" s="934"/>
      <c r="AE113" s="935"/>
      <c r="AF113" s="936">
        <v>2449232</v>
      </c>
      <c r="AG113" s="934"/>
      <c r="AH113" s="934"/>
      <c r="AI113" s="934"/>
      <c r="AJ113" s="935"/>
      <c r="AK113" s="936">
        <v>2491647</v>
      </c>
      <c r="AL113" s="934"/>
      <c r="AM113" s="934"/>
      <c r="AN113" s="934"/>
      <c r="AO113" s="935"/>
      <c r="AP113" s="937">
        <v>15</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110</v>
      </c>
      <c r="BR113" s="920"/>
      <c r="BS113" s="920"/>
      <c r="BT113" s="920"/>
      <c r="BU113" s="920"/>
      <c r="BV113" s="920" t="s">
        <v>110</v>
      </c>
      <c r="BW113" s="920"/>
      <c r="BX113" s="920"/>
      <c r="BY113" s="920"/>
      <c r="BZ113" s="920"/>
      <c r="CA113" s="920" t="s">
        <v>110</v>
      </c>
      <c r="CB113" s="920"/>
      <c r="CC113" s="920"/>
      <c r="CD113" s="920"/>
      <c r="CE113" s="920"/>
      <c r="CF113" s="914" t="s">
        <v>110</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110</v>
      </c>
      <c r="AB114" s="959"/>
      <c r="AC114" s="959"/>
      <c r="AD114" s="959"/>
      <c r="AE114" s="960"/>
      <c r="AF114" s="961" t="s">
        <v>110</v>
      </c>
      <c r="AG114" s="959"/>
      <c r="AH114" s="959"/>
      <c r="AI114" s="959"/>
      <c r="AJ114" s="960"/>
      <c r="AK114" s="961" t="s">
        <v>110</v>
      </c>
      <c r="AL114" s="959"/>
      <c r="AM114" s="959"/>
      <c r="AN114" s="959"/>
      <c r="AO114" s="960"/>
      <c r="AP114" s="962" t="s">
        <v>110</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7907728</v>
      </c>
      <c r="BR114" s="920"/>
      <c r="BS114" s="920"/>
      <c r="BT114" s="920"/>
      <c r="BU114" s="920"/>
      <c r="BV114" s="920">
        <v>7679399</v>
      </c>
      <c r="BW114" s="920"/>
      <c r="BX114" s="920"/>
      <c r="BY114" s="920"/>
      <c r="BZ114" s="920"/>
      <c r="CA114" s="920">
        <v>8374523</v>
      </c>
      <c r="CB114" s="920"/>
      <c r="CC114" s="920"/>
      <c r="CD114" s="920"/>
      <c r="CE114" s="920"/>
      <c r="CF114" s="914">
        <v>50.5</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239</v>
      </c>
      <c r="AB115" s="934"/>
      <c r="AC115" s="934"/>
      <c r="AD115" s="934"/>
      <c r="AE115" s="935"/>
      <c r="AF115" s="936">
        <v>197</v>
      </c>
      <c r="AG115" s="934"/>
      <c r="AH115" s="934"/>
      <c r="AI115" s="934"/>
      <c r="AJ115" s="935"/>
      <c r="AK115" s="936">
        <v>136</v>
      </c>
      <c r="AL115" s="934"/>
      <c r="AM115" s="934"/>
      <c r="AN115" s="934"/>
      <c r="AO115" s="935"/>
      <c r="AP115" s="937">
        <v>0</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2271671</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1418478</v>
      </c>
      <c r="DH115" s="959"/>
      <c r="DI115" s="959"/>
      <c r="DJ115" s="959"/>
      <c r="DK115" s="960"/>
      <c r="DL115" s="961">
        <v>589910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562</v>
      </c>
      <c r="AB116" s="959"/>
      <c r="AC116" s="959"/>
      <c r="AD116" s="959"/>
      <c r="AE116" s="960"/>
      <c r="AF116" s="961">
        <v>237</v>
      </c>
      <c r="AG116" s="959"/>
      <c r="AH116" s="959"/>
      <c r="AI116" s="959"/>
      <c r="AJ116" s="960"/>
      <c r="AK116" s="961">
        <v>69</v>
      </c>
      <c r="AL116" s="959"/>
      <c r="AM116" s="959"/>
      <c r="AN116" s="959"/>
      <c r="AO116" s="960"/>
      <c r="AP116" s="962">
        <v>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5782560</v>
      </c>
      <c r="AB117" s="966"/>
      <c r="AC117" s="966"/>
      <c r="AD117" s="966"/>
      <c r="AE117" s="967"/>
      <c r="AF117" s="965">
        <v>5700751</v>
      </c>
      <c r="AG117" s="966"/>
      <c r="AH117" s="966"/>
      <c r="AI117" s="966"/>
      <c r="AJ117" s="967"/>
      <c r="AK117" s="965">
        <v>6171228</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428</v>
      </c>
      <c r="BP118" s="994"/>
      <c r="BQ118" s="985">
        <v>68825289</v>
      </c>
      <c r="BR118" s="986"/>
      <c r="BS118" s="986"/>
      <c r="BT118" s="986"/>
      <c r="BU118" s="986"/>
      <c r="BV118" s="986">
        <v>71538162</v>
      </c>
      <c r="BW118" s="986"/>
      <c r="BX118" s="986"/>
      <c r="BY118" s="986"/>
      <c r="BZ118" s="986"/>
      <c r="CA118" s="986">
        <v>70901845</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4150992</v>
      </c>
      <c r="BR119" s="927"/>
      <c r="BS119" s="927"/>
      <c r="BT119" s="927"/>
      <c r="BU119" s="927"/>
      <c r="BV119" s="927">
        <v>3966665</v>
      </c>
      <c r="BW119" s="927"/>
      <c r="BX119" s="927"/>
      <c r="BY119" s="927"/>
      <c r="BZ119" s="927"/>
      <c r="CA119" s="927">
        <v>5193832</v>
      </c>
      <c r="CB119" s="927"/>
      <c r="CC119" s="927"/>
      <c r="CD119" s="927"/>
      <c r="CE119" s="927"/>
      <c r="CF119" s="941">
        <v>31.3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16139991</v>
      </c>
      <c r="BR120" s="920"/>
      <c r="BS120" s="920"/>
      <c r="BT120" s="920"/>
      <c r="BU120" s="920"/>
      <c r="BV120" s="920">
        <v>15658484</v>
      </c>
      <c r="BW120" s="920"/>
      <c r="BX120" s="920"/>
      <c r="BY120" s="920"/>
      <c r="BZ120" s="920"/>
      <c r="CA120" s="920">
        <v>15344186</v>
      </c>
      <c r="CB120" s="920"/>
      <c r="CC120" s="920"/>
      <c r="CD120" s="920"/>
      <c r="CE120" s="920"/>
      <c r="CF120" s="914">
        <v>92.5</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27454204</v>
      </c>
      <c r="DH120" s="927"/>
      <c r="DI120" s="927"/>
      <c r="DJ120" s="927"/>
      <c r="DK120" s="927"/>
      <c r="DL120" s="927">
        <v>26899673</v>
      </c>
      <c r="DM120" s="927"/>
      <c r="DN120" s="927"/>
      <c r="DO120" s="927"/>
      <c r="DP120" s="927"/>
      <c r="DQ120" s="927">
        <v>26883136</v>
      </c>
      <c r="DR120" s="927"/>
      <c r="DS120" s="927"/>
      <c r="DT120" s="927"/>
      <c r="DU120" s="927"/>
      <c r="DV120" s="928">
        <v>162</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37411985</v>
      </c>
      <c r="BR121" s="986"/>
      <c r="BS121" s="986"/>
      <c r="BT121" s="986"/>
      <c r="BU121" s="986"/>
      <c r="BV121" s="986">
        <v>37369370</v>
      </c>
      <c r="BW121" s="986"/>
      <c r="BX121" s="986"/>
      <c r="BY121" s="986"/>
      <c r="BZ121" s="986"/>
      <c r="CA121" s="986">
        <v>37689141</v>
      </c>
      <c r="CB121" s="986"/>
      <c r="CC121" s="986"/>
      <c r="CD121" s="986"/>
      <c r="CE121" s="986"/>
      <c r="CF121" s="1024">
        <v>227.1</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2751914</v>
      </c>
      <c r="DH121" s="920"/>
      <c r="DI121" s="920"/>
      <c r="DJ121" s="920"/>
      <c r="DK121" s="920"/>
      <c r="DL121" s="920">
        <v>2414952</v>
      </c>
      <c r="DM121" s="920"/>
      <c r="DN121" s="920"/>
      <c r="DO121" s="920"/>
      <c r="DP121" s="920"/>
      <c r="DQ121" s="920">
        <v>1888433</v>
      </c>
      <c r="DR121" s="920"/>
      <c r="DS121" s="920"/>
      <c r="DT121" s="920"/>
      <c r="DU121" s="920"/>
      <c r="DV121" s="921">
        <v>11.4</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437</v>
      </c>
      <c r="BP122" s="994"/>
      <c r="BQ122" s="1034">
        <v>57702968</v>
      </c>
      <c r="BR122" s="1035"/>
      <c r="BS122" s="1035"/>
      <c r="BT122" s="1035"/>
      <c r="BU122" s="1035"/>
      <c r="BV122" s="1035">
        <v>56994519</v>
      </c>
      <c r="BW122" s="1035"/>
      <c r="BX122" s="1035"/>
      <c r="BY122" s="1035"/>
      <c r="BZ122" s="1035"/>
      <c r="CA122" s="1035">
        <v>58227159</v>
      </c>
      <c r="CB122" s="1035"/>
      <c r="CC122" s="1035"/>
      <c r="CD122" s="1035"/>
      <c r="CE122" s="1035"/>
      <c r="CF122" s="987"/>
      <c r="CG122" s="988"/>
      <c r="CH122" s="988"/>
      <c r="CI122" s="988"/>
      <c r="CJ122" s="989"/>
      <c r="CK122" s="1016"/>
      <c r="CL122" s="1017"/>
      <c r="CM122" s="1017"/>
      <c r="CN122" s="1017"/>
      <c r="CO122" s="1018"/>
      <c r="CP122" s="1007" t="s">
        <v>379</v>
      </c>
      <c r="CQ122" s="1008"/>
      <c r="CR122" s="1008"/>
      <c r="CS122" s="1008"/>
      <c r="CT122" s="1008"/>
      <c r="CU122" s="1008"/>
      <c r="CV122" s="1008"/>
      <c r="CW122" s="1008"/>
      <c r="CX122" s="1008"/>
      <c r="CY122" s="1008"/>
      <c r="CZ122" s="1008"/>
      <c r="DA122" s="1008"/>
      <c r="DB122" s="1008"/>
      <c r="DC122" s="1008"/>
      <c r="DD122" s="1008"/>
      <c r="DE122" s="1008"/>
      <c r="DF122" s="1009"/>
      <c r="DG122" s="919" t="s">
        <v>110</v>
      </c>
      <c r="DH122" s="920"/>
      <c r="DI122" s="920"/>
      <c r="DJ122" s="920"/>
      <c r="DK122" s="920"/>
      <c r="DL122" s="920">
        <v>6312</v>
      </c>
      <c r="DM122" s="920"/>
      <c r="DN122" s="920"/>
      <c r="DO122" s="920"/>
      <c r="DP122" s="920"/>
      <c r="DQ122" s="920">
        <v>18215</v>
      </c>
      <c r="DR122" s="920"/>
      <c r="DS122" s="920"/>
      <c r="DT122" s="920"/>
      <c r="DU122" s="920"/>
      <c r="DV122" s="921">
        <v>0.1</v>
      </c>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66</v>
      </c>
      <c r="BR123" s="1027"/>
      <c r="BS123" s="1027"/>
      <c r="BT123" s="1027"/>
      <c r="BU123" s="1027"/>
      <c r="BV123" s="1027">
        <v>86</v>
      </c>
      <c r="BW123" s="1027"/>
      <c r="BX123" s="1027"/>
      <c r="BY123" s="1027"/>
      <c r="BZ123" s="1027"/>
      <c r="CA123" s="1027">
        <v>76.3</v>
      </c>
      <c r="CB123" s="1027"/>
      <c r="CC123" s="1027"/>
      <c r="CD123" s="1027"/>
      <c r="CE123" s="1027"/>
      <c r="CF123" s="1028"/>
      <c r="CG123" s="1029"/>
      <c r="CH123" s="1029"/>
      <c r="CI123" s="1029"/>
      <c r="CJ123" s="1030"/>
      <c r="CK123" s="1016"/>
      <c r="CL123" s="1017"/>
      <c r="CM123" s="1017"/>
      <c r="CN123" s="1017"/>
      <c r="CO123" s="1018"/>
      <c r="CP123" s="1007" t="s">
        <v>381</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v>2271671</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239</v>
      </c>
      <c r="AB127" s="959"/>
      <c r="AC127" s="959"/>
      <c r="AD127" s="959"/>
      <c r="AE127" s="960"/>
      <c r="AF127" s="961">
        <v>197</v>
      </c>
      <c r="AG127" s="959"/>
      <c r="AH127" s="959"/>
      <c r="AI127" s="959"/>
      <c r="AJ127" s="960"/>
      <c r="AK127" s="961">
        <v>136</v>
      </c>
      <c r="AL127" s="959"/>
      <c r="AM127" s="959"/>
      <c r="AN127" s="959"/>
      <c r="AO127" s="960"/>
      <c r="AP127" s="962">
        <v>0</v>
      </c>
      <c r="AQ127" s="963"/>
      <c r="AR127" s="963"/>
      <c r="AS127" s="963"/>
      <c r="AT127" s="964"/>
      <c r="AU127" s="233"/>
      <c r="AV127" s="233"/>
      <c r="AW127" s="233"/>
      <c r="AX127" s="886" t="s">
        <v>448</v>
      </c>
      <c r="AY127" s="887"/>
      <c r="AZ127" s="887"/>
      <c r="BA127" s="887"/>
      <c r="BB127" s="887"/>
      <c r="BC127" s="887"/>
      <c r="BD127" s="887"/>
      <c r="BE127" s="888"/>
      <c r="BF127" s="1041" t="s">
        <v>110</v>
      </c>
      <c r="BG127" s="1042"/>
      <c r="BH127" s="1042"/>
      <c r="BI127" s="1042"/>
      <c r="BJ127" s="1042"/>
      <c r="BK127" s="1042"/>
      <c r="BL127" s="1051"/>
      <c r="BM127" s="1041">
        <v>12.51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1131491</v>
      </c>
      <c r="AB128" s="1090"/>
      <c r="AC128" s="1090"/>
      <c r="AD128" s="1090"/>
      <c r="AE128" s="1091"/>
      <c r="AF128" s="1092">
        <v>1179256</v>
      </c>
      <c r="AG128" s="1090"/>
      <c r="AH128" s="1090"/>
      <c r="AI128" s="1090"/>
      <c r="AJ128" s="1091"/>
      <c r="AK128" s="1092">
        <v>1175976</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110</v>
      </c>
      <c r="BG128" s="1067"/>
      <c r="BH128" s="1067"/>
      <c r="BI128" s="1067"/>
      <c r="BJ128" s="1067"/>
      <c r="BK128" s="1067"/>
      <c r="BL128" s="1068"/>
      <c r="BM128" s="1066">
        <v>17.510000000000002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19835948</v>
      </c>
      <c r="AB129" s="959"/>
      <c r="AC129" s="959"/>
      <c r="AD129" s="959"/>
      <c r="AE129" s="960"/>
      <c r="AF129" s="961">
        <v>19995393</v>
      </c>
      <c r="AG129" s="959"/>
      <c r="AH129" s="959"/>
      <c r="AI129" s="959"/>
      <c r="AJ129" s="960"/>
      <c r="AK129" s="961">
        <v>19786634</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3003155</v>
      </c>
      <c r="AB130" s="959"/>
      <c r="AC130" s="959"/>
      <c r="AD130" s="959"/>
      <c r="AE130" s="960"/>
      <c r="AF130" s="961">
        <v>3097722</v>
      </c>
      <c r="AG130" s="959"/>
      <c r="AH130" s="959"/>
      <c r="AI130" s="959"/>
      <c r="AJ130" s="960"/>
      <c r="AK130" s="961">
        <v>3192577</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76.3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16832793</v>
      </c>
      <c r="AB131" s="998"/>
      <c r="AC131" s="998"/>
      <c r="AD131" s="998"/>
      <c r="AE131" s="999"/>
      <c r="AF131" s="1000">
        <v>16897671</v>
      </c>
      <c r="AG131" s="998"/>
      <c r="AH131" s="998"/>
      <c r="AI131" s="998"/>
      <c r="AJ131" s="999"/>
      <c r="AK131" s="1000">
        <v>16594057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9.7899023649999997</v>
      </c>
      <c r="AB132" s="1104"/>
      <c r="AC132" s="1104"/>
      <c r="AD132" s="1104"/>
      <c r="AE132" s="1105"/>
      <c r="AF132" s="1106">
        <v>8.4258534800000007</v>
      </c>
      <c r="AG132" s="1104"/>
      <c r="AH132" s="1104"/>
      <c r="AI132" s="1104"/>
      <c r="AJ132" s="1105"/>
      <c r="AK132" s="1106">
        <v>10.86337717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9</v>
      </c>
      <c r="AB133" s="1111"/>
      <c r="AC133" s="1111"/>
      <c r="AD133" s="1111"/>
      <c r="AE133" s="1112"/>
      <c r="AF133" s="1110">
        <v>9.1</v>
      </c>
      <c r="AG133" s="1111"/>
      <c r="AH133" s="1111"/>
      <c r="AI133" s="1111"/>
      <c r="AJ133" s="1112"/>
      <c r="AK133" s="1110">
        <v>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1:P71"/>
    <mergeCell ref="B72:P72"/>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8:P68"/>
    <mergeCell ref="B70:P70"/>
    <mergeCell ref="B69:P69"/>
    <mergeCell ref="AP72:AT72"/>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AU66:AY67"/>
    <mergeCell ref="AZ66:BD67"/>
    <mergeCell ref="DQ67:DU67"/>
    <mergeCell ref="BS67:CG67"/>
    <mergeCell ref="CH67:CL67"/>
    <mergeCell ref="CM67:CQ67"/>
    <mergeCell ref="CR67:CV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CR66:CV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AH1" sqref="AH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6315725</v>
      </c>
      <c r="L9" s="264">
        <v>67354</v>
      </c>
      <c r="M9" s="265">
        <v>60220</v>
      </c>
      <c r="N9" s="266">
        <v>11.8</v>
      </c>
    </row>
    <row r="10" spans="1:16">
      <c r="A10" s="248"/>
      <c r="B10" s="244"/>
      <c r="C10" s="244"/>
      <c r="D10" s="244"/>
      <c r="E10" s="244"/>
      <c r="F10" s="244"/>
      <c r="G10" s="1119" t="s">
        <v>470</v>
      </c>
      <c r="H10" s="1120"/>
      <c r="I10" s="1120"/>
      <c r="J10" s="1121"/>
      <c r="K10" s="267">
        <v>325439</v>
      </c>
      <c r="L10" s="268">
        <v>3471</v>
      </c>
      <c r="M10" s="269">
        <v>6228</v>
      </c>
      <c r="N10" s="270">
        <v>-44.3</v>
      </c>
    </row>
    <row r="11" spans="1:16" ht="13.5" customHeight="1">
      <c r="A11" s="248"/>
      <c r="B11" s="244"/>
      <c r="C11" s="244"/>
      <c r="D11" s="244"/>
      <c r="E11" s="244"/>
      <c r="F11" s="244"/>
      <c r="G11" s="1119" t="s">
        <v>471</v>
      </c>
      <c r="H11" s="1120"/>
      <c r="I11" s="1120"/>
      <c r="J11" s="1121"/>
      <c r="K11" s="267">
        <v>8</v>
      </c>
      <c r="L11" s="268">
        <v>0</v>
      </c>
      <c r="M11" s="269">
        <v>6126</v>
      </c>
      <c r="N11" s="270">
        <v>-100</v>
      </c>
    </row>
    <row r="12" spans="1:16" ht="13.5" customHeight="1">
      <c r="A12" s="248"/>
      <c r="B12" s="244"/>
      <c r="C12" s="244"/>
      <c r="D12" s="244"/>
      <c r="E12" s="244"/>
      <c r="F12" s="244"/>
      <c r="G12" s="1119" t="s">
        <v>472</v>
      </c>
      <c r="H12" s="1120"/>
      <c r="I12" s="1120"/>
      <c r="J12" s="1121"/>
      <c r="K12" s="267">
        <v>160812</v>
      </c>
      <c r="L12" s="268">
        <v>1715</v>
      </c>
      <c r="M12" s="269">
        <v>1407</v>
      </c>
      <c r="N12" s="270">
        <v>21.9</v>
      </c>
    </row>
    <row r="13" spans="1:16" ht="13.5" customHeight="1">
      <c r="A13" s="248"/>
      <c r="B13" s="244"/>
      <c r="C13" s="244"/>
      <c r="D13" s="244"/>
      <c r="E13" s="244"/>
      <c r="F13" s="244"/>
      <c r="G13" s="1119" t="s">
        <v>473</v>
      </c>
      <c r="H13" s="1120"/>
      <c r="I13" s="1120"/>
      <c r="J13" s="1121"/>
      <c r="K13" s="267" t="s">
        <v>474</v>
      </c>
      <c r="L13" s="268" t="s">
        <v>474</v>
      </c>
      <c r="M13" s="269" t="s">
        <v>474</v>
      </c>
      <c r="N13" s="270" t="s">
        <v>474</v>
      </c>
    </row>
    <row r="14" spans="1:16" ht="13.5" customHeight="1">
      <c r="A14" s="248"/>
      <c r="B14" s="244"/>
      <c r="C14" s="244"/>
      <c r="D14" s="244"/>
      <c r="E14" s="244"/>
      <c r="F14" s="244"/>
      <c r="G14" s="1119" t="s">
        <v>475</v>
      </c>
      <c r="H14" s="1120"/>
      <c r="I14" s="1120"/>
      <c r="J14" s="1121"/>
      <c r="K14" s="267">
        <v>345836</v>
      </c>
      <c r="L14" s="268">
        <v>3688</v>
      </c>
      <c r="M14" s="269">
        <v>2310</v>
      </c>
      <c r="N14" s="270">
        <v>59.7</v>
      </c>
    </row>
    <row r="15" spans="1:16" ht="13.5" customHeight="1">
      <c r="A15" s="248"/>
      <c r="B15" s="244"/>
      <c r="C15" s="244"/>
      <c r="D15" s="244"/>
      <c r="E15" s="244"/>
      <c r="F15" s="244"/>
      <c r="G15" s="1119" t="s">
        <v>476</v>
      </c>
      <c r="H15" s="1120"/>
      <c r="I15" s="1120"/>
      <c r="J15" s="1121"/>
      <c r="K15" s="267">
        <v>49428</v>
      </c>
      <c r="L15" s="268">
        <v>527</v>
      </c>
      <c r="M15" s="269">
        <v>1512</v>
      </c>
      <c r="N15" s="270">
        <v>-65.099999999999994</v>
      </c>
    </row>
    <row r="16" spans="1:16">
      <c r="A16" s="248"/>
      <c r="B16" s="244"/>
      <c r="C16" s="244"/>
      <c r="D16" s="244"/>
      <c r="E16" s="244"/>
      <c r="F16" s="244"/>
      <c r="G16" s="1122" t="s">
        <v>477</v>
      </c>
      <c r="H16" s="1123"/>
      <c r="I16" s="1123"/>
      <c r="J16" s="1124"/>
      <c r="K16" s="268">
        <v>-780463</v>
      </c>
      <c r="L16" s="268">
        <v>-8323</v>
      </c>
      <c r="M16" s="269">
        <v>-6349</v>
      </c>
      <c r="N16" s="270">
        <v>31.1</v>
      </c>
    </row>
    <row r="17" spans="1:16">
      <c r="A17" s="248"/>
      <c r="B17" s="244"/>
      <c r="C17" s="244"/>
      <c r="D17" s="244"/>
      <c r="E17" s="244"/>
      <c r="F17" s="244"/>
      <c r="G17" s="1122" t="s">
        <v>168</v>
      </c>
      <c r="H17" s="1123"/>
      <c r="I17" s="1123"/>
      <c r="J17" s="1124"/>
      <c r="K17" s="268">
        <v>6416785</v>
      </c>
      <c r="L17" s="268">
        <v>68432</v>
      </c>
      <c r="M17" s="269">
        <v>71454</v>
      </c>
      <c r="N17" s="270">
        <v>-4.2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6.81</v>
      </c>
      <c r="L21" s="281">
        <v>6.96</v>
      </c>
      <c r="M21" s="282">
        <v>-0.15</v>
      </c>
      <c r="N21" s="249"/>
      <c r="O21" s="283"/>
      <c r="P21" s="279"/>
    </row>
    <row r="22" spans="1:16" s="284" customFormat="1">
      <c r="A22" s="279"/>
      <c r="B22" s="249"/>
      <c r="C22" s="249"/>
      <c r="D22" s="249"/>
      <c r="E22" s="249"/>
      <c r="F22" s="249"/>
      <c r="G22" s="1114" t="s">
        <v>483</v>
      </c>
      <c r="H22" s="1115"/>
      <c r="I22" s="1115"/>
      <c r="J22" s="1116"/>
      <c r="K22" s="285">
        <v>99.3</v>
      </c>
      <c r="L22" s="286">
        <v>98.3</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3679376</v>
      </c>
      <c r="L32" s="294">
        <v>39239</v>
      </c>
      <c r="M32" s="295">
        <v>42849</v>
      </c>
      <c r="N32" s="296">
        <v>-8.4</v>
      </c>
    </row>
    <row r="33" spans="1:16" ht="13.5" customHeight="1">
      <c r="A33" s="248"/>
      <c r="B33" s="244"/>
      <c r="C33" s="244"/>
      <c r="D33" s="244"/>
      <c r="E33" s="244"/>
      <c r="F33" s="244"/>
      <c r="G33" s="1130" t="s">
        <v>487</v>
      </c>
      <c r="H33" s="1131"/>
      <c r="I33" s="1131"/>
      <c r="J33" s="1132"/>
      <c r="K33" s="294" t="s">
        <v>474</v>
      </c>
      <c r="L33" s="294" t="s">
        <v>474</v>
      </c>
      <c r="M33" s="295" t="s">
        <v>474</v>
      </c>
      <c r="N33" s="296" t="s">
        <v>474</v>
      </c>
    </row>
    <row r="34" spans="1:16" ht="27" customHeight="1">
      <c r="A34" s="248"/>
      <c r="B34" s="244"/>
      <c r="C34" s="244"/>
      <c r="D34" s="244"/>
      <c r="E34" s="244"/>
      <c r="F34" s="244"/>
      <c r="G34" s="1130" t="s">
        <v>488</v>
      </c>
      <c r="H34" s="1131"/>
      <c r="I34" s="1131"/>
      <c r="J34" s="1132"/>
      <c r="K34" s="294" t="s">
        <v>474</v>
      </c>
      <c r="L34" s="294" t="s">
        <v>474</v>
      </c>
      <c r="M34" s="295">
        <v>43</v>
      </c>
      <c r="N34" s="296" t="s">
        <v>474</v>
      </c>
    </row>
    <row r="35" spans="1:16" ht="27" customHeight="1">
      <c r="A35" s="248"/>
      <c r="B35" s="244"/>
      <c r="C35" s="244"/>
      <c r="D35" s="244"/>
      <c r="E35" s="244"/>
      <c r="F35" s="244"/>
      <c r="G35" s="1130" t="s">
        <v>489</v>
      </c>
      <c r="H35" s="1131"/>
      <c r="I35" s="1131"/>
      <c r="J35" s="1132"/>
      <c r="K35" s="294">
        <v>2491647</v>
      </c>
      <c r="L35" s="294">
        <v>26572</v>
      </c>
      <c r="M35" s="295">
        <v>17936</v>
      </c>
      <c r="N35" s="296">
        <v>48.1</v>
      </c>
    </row>
    <row r="36" spans="1:16" ht="27" customHeight="1">
      <c r="A36" s="248"/>
      <c r="B36" s="244"/>
      <c r="C36" s="244"/>
      <c r="D36" s="244"/>
      <c r="E36" s="244"/>
      <c r="F36" s="244"/>
      <c r="G36" s="1130" t="s">
        <v>490</v>
      </c>
      <c r="H36" s="1131"/>
      <c r="I36" s="1131"/>
      <c r="J36" s="1132"/>
      <c r="K36" s="294" t="s">
        <v>474</v>
      </c>
      <c r="L36" s="294" t="s">
        <v>474</v>
      </c>
      <c r="M36" s="295">
        <v>1583</v>
      </c>
      <c r="N36" s="296" t="s">
        <v>474</v>
      </c>
    </row>
    <row r="37" spans="1:16" ht="13.5" customHeight="1">
      <c r="A37" s="248"/>
      <c r="B37" s="244"/>
      <c r="C37" s="244"/>
      <c r="D37" s="244"/>
      <c r="E37" s="244"/>
      <c r="F37" s="244"/>
      <c r="G37" s="1130" t="s">
        <v>491</v>
      </c>
      <c r="H37" s="1131"/>
      <c r="I37" s="1131"/>
      <c r="J37" s="1132"/>
      <c r="K37" s="294">
        <v>136</v>
      </c>
      <c r="L37" s="294">
        <v>1</v>
      </c>
      <c r="M37" s="295">
        <v>1142</v>
      </c>
      <c r="N37" s="296">
        <v>-99.9</v>
      </c>
    </row>
    <row r="38" spans="1:16" ht="27" customHeight="1">
      <c r="A38" s="248"/>
      <c r="B38" s="244"/>
      <c r="C38" s="244"/>
      <c r="D38" s="244"/>
      <c r="E38" s="244"/>
      <c r="F38" s="244"/>
      <c r="G38" s="1133" t="s">
        <v>492</v>
      </c>
      <c r="H38" s="1134"/>
      <c r="I38" s="1134"/>
      <c r="J38" s="1135"/>
      <c r="K38" s="297">
        <v>69</v>
      </c>
      <c r="L38" s="297">
        <v>1</v>
      </c>
      <c r="M38" s="298">
        <v>1</v>
      </c>
      <c r="N38" s="299">
        <v>0</v>
      </c>
      <c r="O38" s="293"/>
    </row>
    <row r="39" spans="1:16">
      <c r="A39" s="248"/>
      <c r="B39" s="244"/>
      <c r="C39" s="244"/>
      <c r="D39" s="244"/>
      <c r="E39" s="244"/>
      <c r="F39" s="244"/>
      <c r="G39" s="1133" t="s">
        <v>493</v>
      </c>
      <c r="H39" s="1134"/>
      <c r="I39" s="1134"/>
      <c r="J39" s="1135"/>
      <c r="K39" s="300">
        <v>-1175976</v>
      </c>
      <c r="L39" s="300">
        <v>-12541</v>
      </c>
      <c r="M39" s="301">
        <v>-7075</v>
      </c>
      <c r="N39" s="302">
        <v>77.3</v>
      </c>
      <c r="O39" s="293"/>
    </row>
    <row r="40" spans="1:16" ht="27" customHeight="1">
      <c r="A40" s="248"/>
      <c r="B40" s="244"/>
      <c r="C40" s="244"/>
      <c r="D40" s="244"/>
      <c r="E40" s="244"/>
      <c r="F40" s="244"/>
      <c r="G40" s="1130" t="s">
        <v>494</v>
      </c>
      <c r="H40" s="1131"/>
      <c r="I40" s="1131"/>
      <c r="J40" s="1132"/>
      <c r="K40" s="300">
        <v>-3192577</v>
      </c>
      <c r="L40" s="300">
        <v>-34047</v>
      </c>
      <c r="M40" s="301">
        <v>-40075</v>
      </c>
      <c r="N40" s="302">
        <v>-15</v>
      </c>
      <c r="O40" s="293"/>
    </row>
    <row r="41" spans="1:16">
      <c r="A41" s="248"/>
      <c r="B41" s="244"/>
      <c r="C41" s="244"/>
      <c r="D41" s="244"/>
      <c r="E41" s="244"/>
      <c r="F41" s="244"/>
      <c r="G41" s="1136" t="s">
        <v>279</v>
      </c>
      <c r="H41" s="1137"/>
      <c r="I41" s="1137"/>
      <c r="J41" s="1138"/>
      <c r="K41" s="294">
        <v>1802675</v>
      </c>
      <c r="L41" s="300">
        <v>19225</v>
      </c>
      <c r="M41" s="301">
        <v>16405</v>
      </c>
      <c r="N41" s="302">
        <v>17.2</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4539091</v>
      </c>
      <c r="J51" s="320">
        <v>47853</v>
      </c>
      <c r="K51" s="321">
        <v>177.5</v>
      </c>
      <c r="L51" s="322">
        <v>44162</v>
      </c>
      <c r="M51" s="323">
        <v>-7.7</v>
      </c>
      <c r="N51" s="324">
        <v>185.2</v>
      </c>
    </row>
    <row r="52" spans="1:14">
      <c r="A52" s="248"/>
      <c r="B52" s="244"/>
      <c r="C52" s="244"/>
      <c r="D52" s="244"/>
      <c r="E52" s="244"/>
      <c r="F52" s="244"/>
      <c r="G52" s="325"/>
      <c r="H52" s="326" t="s">
        <v>505</v>
      </c>
      <c r="I52" s="327">
        <v>2897727</v>
      </c>
      <c r="J52" s="328">
        <v>30549</v>
      </c>
      <c r="K52" s="329">
        <v>168.4</v>
      </c>
      <c r="L52" s="330">
        <v>24931</v>
      </c>
      <c r="M52" s="331">
        <v>-9</v>
      </c>
      <c r="N52" s="332">
        <v>177.4</v>
      </c>
    </row>
    <row r="53" spans="1:14">
      <c r="A53" s="248"/>
      <c r="B53" s="244"/>
      <c r="C53" s="244"/>
      <c r="D53" s="244"/>
      <c r="E53" s="244"/>
      <c r="F53" s="244"/>
      <c r="G53" s="310" t="s">
        <v>506</v>
      </c>
      <c r="H53" s="311"/>
      <c r="I53" s="319">
        <v>1000638</v>
      </c>
      <c r="J53" s="320">
        <v>10611</v>
      </c>
      <c r="K53" s="321">
        <v>-77.8</v>
      </c>
      <c r="L53" s="322">
        <v>48103</v>
      </c>
      <c r="M53" s="323">
        <v>8.9</v>
      </c>
      <c r="N53" s="324">
        <v>-86.7</v>
      </c>
    </row>
    <row r="54" spans="1:14">
      <c r="A54" s="248"/>
      <c r="B54" s="244"/>
      <c r="C54" s="244"/>
      <c r="D54" s="244"/>
      <c r="E54" s="244"/>
      <c r="F54" s="244"/>
      <c r="G54" s="325"/>
      <c r="H54" s="326" t="s">
        <v>505</v>
      </c>
      <c r="I54" s="327">
        <v>762106</v>
      </c>
      <c r="J54" s="328">
        <v>8082</v>
      </c>
      <c r="K54" s="329">
        <v>-73.5</v>
      </c>
      <c r="L54" s="330">
        <v>22640</v>
      </c>
      <c r="M54" s="331">
        <v>-9.1999999999999993</v>
      </c>
      <c r="N54" s="332">
        <v>-64.3</v>
      </c>
    </row>
    <row r="55" spans="1:14">
      <c r="A55" s="248"/>
      <c r="B55" s="244"/>
      <c r="C55" s="244"/>
      <c r="D55" s="244"/>
      <c r="E55" s="244"/>
      <c r="F55" s="244"/>
      <c r="G55" s="310" t="s">
        <v>507</v>
      </c>
      <c r="H55" s="311"/>
      <c r="I55" s="319">
        <v>2155518</v>
      </c>
      <c r="J55" s="320">
        <v>22776</v>
      </c>
      <c r="K55" s="321">
        <v>114.6</v>
      </c>
      <c r="L55" s="322">
        <v>45761</v>
      </c>
      <c r="M55" s="323">
        <v>-4.9000000000000004</v>
      </c>
      <c r="N55" s="324">
        <v>119.5</v>
      </c>
    </row>
    <row r="56" spans="1:14">
      <c r="A56" s="248"/>
      <c r="B56" s="244"/>
      <c r="C56" s="244"/>
      <c r="D56" s="244"/>
      <c r="E56" s="244"/>
      <c r="F56" s="244"/>
      <c r="G56" s="325"/>
      <c r="H56" s="326" t="s">
        <v>505</v>
      </c>
      <c r="I56" s="327">
        <v>1594501</v>
      </c>
      <c r="J56" s="328">
        <v>16848</v>
      </c>
      <c r="K56" s="329">
        <v>108.5</v>
      </c>
      <c r="L56" s="330">
        <v>24777</v>
      </c>
      <c r="M56" s="331">
        <v>9.4</v>
      </c>
      <c r="N56" s="332">
        <v>99.1</v>
      </c>
    </row>
    <row r="57" spans="1:14">
      <c r="A57" s="248"/>
      <c r="B57" s="244"/>
      <c r="C57" s="244"/>
      <c r="D57" s="244"/>
      <c r="E57" s="244"/>
      <c r="F57" s="244"/>
      <c r="G57" s="310" t="s">
        <v>508</v>
      </c>
      <c r="H57" s="311"/>
      <c r="I57" s="319">
        <v>4734604</v>
      </c>
      <c r="J57" s="320">
        <v>50203</v>
      </c>
      <c r="K57" s="321">
        <v>120.4</v>
      </c>
      <c r="L57" s="322">
        <v>56255</v>
      </c>
      <c r="M57" s="323">
        <v>22.9</v>
      </c>
      <c r="N57" s="324">
        <v>97.5</v>
      </c>
    </row>
    <row r="58" spans="1:14">
      <c r="A58" s="248"/>
      <c r="B58" s="244"/>
      <c r="C58" s="244"/>
      <c r="D58" s="244"/>
      <c r="E58" s="244"/>
      <c r="F58" s="244"/>
      <c r="G58" s="325"/>
      <c r="H58" s="326" t="s">
        <v>505</v>
      </c>
      <c r="I58" s="327">
        <v>1953480</v>
      </c>
      <c r="J58" s="328">
        <v>20714</v>
      </c>
      <c r="K58" s="329">
        <v>22.9</v>
      </c>
      <c r="L58" s="330">
        <v>26957</v>
      </c>
      <c r="M58" s="331">
        <v>8.8000000000000007</v>
      </c>
      <c r="N58" s="332">
        <v>14.1</v>
      </c>
    </row>
    <row r="59" spans="1:14">
      <c r="A59" s="248"/>
      <c r="B59" s="244"/>
      <c r="C59" s="244"/>
      <c r="D59" s="244"/>
      <c r="E59" s="244"/>
      <c r="F59" s="244"/>
      <c r="G59" s="310" t="s">
        <v>509</v>
      </c>
      <c r="H59" s="311"/>
      <c r="I59" s="319">
        <v>2678649</v>
      </c>
      <c r="J59" s="320">
        <v>28566</v>
      </c>
      <c r="K59" s="321">
        <v>-43.1</v>
      </c>
      <c r="L59" s="322">
        <v>57944</v>
      </c>
      <c r="M59" s="323">
        <v>3</v>
      </c>
      <c r="N59" s="324">
        <v>-46.1</v>
      </c>
    </row>
    <row r="60" spans="1:14">
      <c r="A60" s="248"/>
      <c r="B60" s="244"/>
      <c r="C60" s="244"/>
      <c r="D60" s="244"/>
      <c r="E60" s="244"/>
      <c r="F60" s="244"/>
      <c r="G60" s="325"/>
      <c r="H60" s="326" t="s">
        <v>505</v>
      </c>
      <c r="I60" s="333">
        <v>1166084</v>
      </c>
      <c r="J60" s="328">
        <v>12436</v>
      </c>
      <c r="K60" s="329">
        <v>-40</v>
      </c>
      <c r="L60" s="330">
        <v>29326</v>
      </c>
      <c r="M60" s="331">
        <v>8.8000000000000007</v>
      </c>
      <c r="N60" s="332">
        <v>-48.8</v>
      </c>
    </row>
    <row r="61" spans="1:14">
      <c r="A61" s="248"/>
      <c r="B61" s="244"/>
      <c r="C61" s="244"/>
      <c r="D61" s="244"/>
      <c r="E61" s="244"/>
      <c r="F61" s="244"/>
      <c r="G61" s="310" t="s">
        <v>510</v>
      </c>
      <c r="H61" s="334"/>
      <c r="I61" s="335">
        <v>3021700</v>
      </c>
      <c r="J61" s="336">
        <v>32002</v>
      </c>
      <c r="K61" s="337">
        <v>58.3</v>
      </c>
      <c r="L61" s="338">
        <v>50445</v>
      </c>
      <c r="M61" s="339">
        <v>4.4000000000000004</v>
      </c>
      <c r="N61" s="324">
        <v>53.9</v>
      </c>
    </row>
    <row r="62" spans="1:14">
      <c r="A62" s="248"/>
      <c r="B62" s="244"/>
      <c r="C62" s="244"/>
      <c r="D62" s="244"/>
      <c r="E62" s="244"/>
      <c r="F62" s="244"/>
      <c r="G62" s="325"/>
      <c r="H62" s="326" t="s">
        <v>505</v>
      </c>
      <c r="I62" s="327">
        <v>1674780</v>
      </c>
      <c r="J62" s="328">
        <v>17726</v>
      </c>
      <c r="K62" s="329">
        <v>37.299999999999997</v>
      </c>
      <c r="L62" s="330">
        <v>25726</v>
      </c>
      <c r="M62" s="331">
        <v>1.8</v>
      </c>
      <c r="N62" s="332">
        <v>35.5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12.61</v>
      </c>
      <c r="G47" s="12">
        <v>13.18</v>
      </c>
      <c r="H47" s="12">
        <v>13.79</v>
      </c>
      <c r="I47" s="12">
        <v>11.77</v>
      </c>
      <c r="J47" s="13">
        <v>13.37</v>
      </c>
    </row>
    <row r="48" spans="2:10" ht="57.75" customHeight="1">
      <c r="B48" s="14"/>
      <c r="C48" s="1141" t="s">
        <v>4</v>
      </c>
      <c r="D48" s="1141"/>
      <c r="E48" s="1142"/>
      <c r="F48" s="15">
        <v>2.02</v>
      </c>
      <c r="G48" s="16">
        <v>5.03</v>
      </c>
      <c r="H48" s="16">
        <v>2.5</v>
      </c>
      <c r="I48" s="16">
        <v>2.2400000000000002</v>
      </c>
      <c r="J48" s="17">
        <v>5.83</v>
      </c>
    </row>
    <row r="49" spans="2:10" ht="57.75" customHeight="1" thickBot="1">
      <c r="B49" s="18"/>
      <c r="C49" s="1143" t="s">
        <v>5</v>
      </c>
      <c r="D49" s="1143"/>
      <c r="E49" s="1144"/>
      <c r="F49" s="19">
        <v>2.46</v>
      </c>
      <c r="G49" s="20">
        <v>3.49</v>
      </c>
      <c r="H49" s="20" t="s">
        <v>517</v>
      </c>
      <c r="I49" s="20" t="s">
        <v>518</v>
      </c>
      <c r="J49" s="21">
        <v>5.05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N35" sqref="N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5.8</v>
      </c>
      <c r="G34" s="33">
        <v>6.35</v>
      </c>
      <c r="H34" s="33">
        <v>6.59</v>
      </c>
      <c r="I34" s="33">
        <v>6.98</v>
      </c>
      <c r="J34" s="34">
        <v>6.41</v>
      </c>
      <c r="K34" s="22"/>
      <c r="L34" s="22"/>
      <c r="M34" s="22"/>
      <c r="N34" s="22"/>
      <c r="O34" s="22"/>
      <c r="P34" s="22"/>
    </row>
    <row r="35" spans="1:16" ht="39" customHeight="1">
      <c r="A35" s="22"/>
      <c r="B35" s="35"/>
      <c r="C35" s="1145" t="s">
        <v>520</v>
      </c>
      <c r="D35" s="1146"/>
      <c r="E35" s="1147"/>
      <c r="F35" s="36">
        <v>2.0099999999999998</v>
      </c>
      <c r="G35" s="37">
        <v>5.03</v>
      </c>
      <c r="H35" s="37">
        <v>2.5</v>
      </c>
      <c r="I35" s="37">
        <v>2.23</v>
      </c>
      <c r="J35" s="38">
        <v>5.82</v>
      </c>
      <c r="K35" s="22"/>
      <c r="L35" s="22"/>
      <c r="M35" s="22"/>
      <c r="N35" s="22"/>
      <c r="O35" s="22"/>
      <c r="P35" s="22"/>
    </row>
    <row r="36" spans="1:16" ht="39" customHeight="1">
      <c r="A36" s="22"/>
      <c r="B36" s="35"/>
      <c r="C36" s="1145" t="s">
        <v>521</v>
      </c>
      <c r="D36" s="1146"/>
      <c r="E36" s="1147"/>
      <c r="F36" s="36">
        <v>0</v>
      </c>
      <c r="G36" s="37">
        <v>0</v>
      </c>
      <c r="H36" s="37">
        <v>0</v>
      </c>
      <c r="I36" s="37">
        <v>0.7</v>
      </c>
      <c r="J36" s="38">
        <v>2.37</v>
      </c>
      <c r="K36" s="22"/>
      <c r="L36" s="22"/>
      <c r="M36" s="22"/>
      <c r="N36" s="22"/>
      <c r="O36" s="22"/>
      <c r="P36" s="22"/>
    </row>
    <row r="37" spans="1:16" ht="39" customHeight="1">
      <c r="A37" s="22"/>
      <c r="B37" s="35"/>
      <c r="C37" s="1145" t="s">
        <v>522</v>
      </c>
      <c r="D37" s="1146"/>
      <c r="E37" s="1147"/>
      <c r="F37" s="36" t="s">
        <v>523</v>
      </c>
      <c r="G37" s="37" t="s">
        <v>524</v>
      </c>
      <c r="H37" s="37">
        <v>1.27</v>
      </c>
      <c r="I37" s="37">
        <v>0.98</v>
      </c>
      <c r="J37" s="38">
        <v>0.4</v>
      </c>
      <c r="K37" s="22"/>
      <c r="L37" s="22"/>
      <c r="M37" s="22"/>
      <c r="N37" s="22"/>
      <c r="O37" s="22"/>
      <c r="P37" s="22"/>
    </row>
    <row r="38" spans="1:16" ht="39" customHeight="1">
      <c r="A38" s="22"/>
      <c r="B38" s="35"/>
      <c r="C38" s="1145" t="s">
        <v>525</v>
      </c>
      <c r="D38" s="1146"/>
      <c r="E38" s="1147"/>
      <c r="F38" s="36">
        <v>0.01</v>
      </c>
      <c r="G38" s="37">
        <v>0</v>
      </c>
      <c r="H38" s="37">
        <v>7.0000000000000007E-2</v>
      </c>
      <c r="I38" s="37">
        <v>0.18</v>
      </c>
      <c r="J38" s="38">
        <v>0.23</v>
      </c>
      <c r="K38" s="22"/>
      <c r="L38" s="22"/>
      <c r="M38" s="22"/>
      <c r="N38" s="22"/>
      <c r="O38" s="22"/>
      <c r="P38" s="22"/>
    </row>
    <row r="39" spans="1:16" ht="39" customHeight="1">
      <c r="A39" s="22"/>
      <c r="B39" s="35"/>
      <c r="C39" s="1145" t="s">
        <v>526</v>
      </c>
      <c r="D39" s="1146"/>
      <c r="E39" s="1147"/>
      <c r="F39" s="36">
        <v>0.08</v>
      </c>
      <c r="G39" s="37">
        <v>0.08</v>
      </c>
      <c r="H39" s="37">
        <v>0.11</v>
      </c>
      <c r="I39" s="37">
        <v>0.09</v>
      </c>
      <c r="J39" s="38">
        <v>0.11</v>
      </c>
      <c r="K39" s="22"/>
      <c r="L39" s="22"/>
      <c r="M39" s="22"/>
      <c r="N39" s="22"/>
      <c r="O39" s="22"/>
      <c r="P39" s="22"/>
    </row>
    <row r="40" spans="1:16" ht="39" customHeight="1">
      <c r="A40" s="22"/>
      <c r="B40" s="35"/>
      <c r="C40" s="1145" t="s">
        <v>527</v>
      </c>
      <c r="D40" s="1146"/>
      <c r="E40" s="1147"/>
      <c r="F40" s="36">
        <v>0.04</v>
      </c>
      <c r="G40" s="37">
        <v>0.04</v>
      </c>
      <c r="H40" s="37">
        <v>0.04</v>
      </c>
      <c r="I40" s="37">
        <v>0.04</v>
      </c>
      <c r="J40" s="38">
        <v>7.0000000000000007E-2</v>
      </c>
      <c r="K40" s="22"/>
      <c r="L40" s="22"/>
      <c r="M40" s="22"/>
      <c r="N40" s="22"/>
      <c r="O40" s="22"/>
      <c r="P40" s="22"/>
    </row>
    <row r="41" spans="1:16" ht="39" customHeight="1">
      <c r="A41" s="22"/>
      <c r="B41" s="35"/>
      <c r="C41" s="1145" t="s">
        <v>528</v>
      </c>
      <c r="D41" s="1146"/>
      <c r="E41" s="1147"/>
      <c r="F41" s="36">
        <v>0</v>
      </c>
      <c r="G41" s="37">
        <v>0</v>
      </c>
      <c r="H41" s="37">
        <v>0</v>
      </c>
      <c r="I41" s="37">
        <v>0</v>
      </c>
      <c r="J41" s="38">
        <v>0</v>
      </c>
      <c r="K41" s="22"/>
      <c r="L41" s="22"/>
      <c r="M41" s="22"/>
      <c r="N41" s="22"/>
      <c r="O41" s="22"/>
      <c r="P41" s="22"/>
    </row>
    <row r="42" spans="1:16" ht="39" customHeight="1">
      <c r="A42" s="22"/>
      <c r="B42" s="39"/>
      <c r="C42" s="1145" t="s">
        <v>529</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530</v>
      </c>
      <c r="D43" s="1149"/>
      <c r="E43" s="1150"/>
      <c r="F43" s="41">
        <v>0</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10</v>
      </c>
      <c r="C45" s="1162"/>
      <c r="D45" s="58"/>
      <c r="E45" s="1167" t="s">
        <v>11</v>
      </c>
      <c r="F45" s="1167"/>
      <c r="G45" s="1167"/>
      <c r="H45" s="1167"/>
      <c r="I45" s="1167"/>
      <c r="J45" s="1168"/>
      <c r="K45" s="59">
        <v>3040</v>
      </c>
      <c r="L45" s="60">
        <v>3168</v>
      </c>
      <c r="M45" s="60">
        <v>3225</v>
      </c>
      <c r="N45" s="60">
        <v>3251</v>
      </c>
      <c r="O45" s="61">
        <v>3679</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2433</v>
      </c>
      <c r="L48" s="64">
        <v>2474</v>
      </c>
      <c r="M48" s="64">
        <v>2557</v>
      </c>
      <c r="N48" s="64">
        <v>2449</v>
      </c>
      <c r="O48" s="65">
        <v>2492</v>
      </c>
      <c r="P48" s="48"/>
      <c r="Q48" s="48"/>
      <c r="R48" s="48"/>
      <c r="S48" s="48"/>
      <c r="T48" s="48"/>
      <c r="U48" s="48"/>
    </row>
    <row r="49" spans="1:21" ht="30.75" customHeight="1">
      <c r="A49" s="48"/>
      <c r="B49" s="1163"/>
      <c r="C49" s="1164"/>
      <c r="D49" s="62"/>
      <c r="E49" s="1155" t="s">
        <v>15</v>
      </c>
      <c r="F49" s="1155"/>
      <c r="G49" s="1155"/>
      <c r="H49" s="1155"/>
      <c r="I49" s="1155"/>
      <c r="J49" s="1156"/>
      <c r="K49" s="63" t="s">
        <v>474</v>
      </c>
      <c r="L49" s="64" t="s">
        <v>474</v>
      </c>
      <c r="M49" s="64" t="s">
        <v>474</v>
      </c>
      <c r="N49" s="64" t="s">
        <v>474</v>
      </c>
      <c r="O49" s="65" t="s">
        <v>474</v>
      </c>
      <c r="P49" s="48"/>
      <c r="Q49" s="48"/>
      <c r="R49" s="48"/>
      <c r="S49" s="48"/>
      <c r="T49" s="48"/>
      <c r="U49" s="48"/>
    </row>
    <row r="50" spans="1:21" ht="30.75" customHeight="1">
      <c r="A50" s="48"/>
      <c r="B50" s="1163"/>
      <c r="C50" s="1164"/>
      <c r="D50" s="62"/>
      <c r="E50" s="1155" t="s">
        <v>16</v>
      </c>
      <c r="F50" s="1155"/>
      <c r="G50" s="1155"/>
      <c r="H50" s="1155"/>
      <c r="I50" s="1155"/>
      <c r="J50" s="1156"/>
      <c r="K50" s="63" t="s">
        <v>474</v>
      </c>
      <c r="L50" s="64" t="s">
        <v>474</v>
      </c>
      <c r="M50" s="64">
        <v>0</v>
      </c>
      <c r="N50" s="64">
        <v>0</v>
      </c>
      <c r="O50" s="65">
        <v>0</v>
      </c>
      <c r="P50" s="48"/>
      <c r="Q50" s="48"/>
      <c r="R50" s="48"/>
      <c r="S50" s="48"/>
      <c r="T50" s="48"/>
      <c r="U50" s="48"/>
    </row>
    <row r="51" spans="1:21" ht="30.75" customHeight="1">
      <c r="A51" s="48"/>
      <c r="B51" s="1165"/>
      <c r="C51" s="1166"/>
      <c r="D51" s="66"/>
      <c r="E51" s="1155" t="s">
        <v>17</v>
      </c>
      <c r="F51" s="1155"/>
      <c r="G51" s="1155"/>
      <c r="H51" s="1155"/>
      <c r="I51" s="1155"/>
      <c r="J51" s="1156"/>
      <c r="K51" s="63">
        <v>6</v>
      </c>
      <c r="L51" s="64">
        <v>1</v>
      </c>
      <c r="M51" s="64">
        <v>1</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4099</v>
      </c>
      <c r="L52" s="64">
        <v>4134</v>
      </c>
      <c r="M52" s="64">
        <v>4133</v>
      </c>
      <c r="N52" s="64">
        <v>4277</v>
      </c>
      <c r="O52" s="65">
        <v>4369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1380</v>
      </c>
      <c r="L53" s="69">
        <v>1509</v>
      </c>
      <c r="M53" s="69">
        <v>1650</v>
      </c>
      <c r="N53" s="69">
        <v>1423</v>
      </c>
      <c r="O53" s="70">
        <v>1802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WS500503</cp:lastModifiedBy>
  <cp:lastPrinted>2016-04-21T06:04:12Z</cp:lastPrinted>
  <dcterms:created xsi:type="dcterms:W3CDTF">2016-02-15T01:48:10Z</dcterms:created>
  <dcterms:modified xsi:type="dcterms:W3CDTF">2016-04-21T07:03:19Z</dcterms:modified>
</cp:coreProperties>
</file>