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105" yWindow="-15" windowWidth="11910" windowHeight="9690" tabRatio="599"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C36" i="9"/>
  <c r="CO35" i="9"/>
  <c r="CO36" i="9" s="1"/>
  <c r="CO34" i="9"/>
  <c r="BW34" i="9"/>
  <c r="BW35" i="9" s="1"/>
  <c r="BW36" i="9" s="1"/>
  <c r="BW37" i="9" s="1"/>
  <c r="BW38" i="9" s="1"/>
  <c r="BW39" i="9" s="1"/>
  <c r="BW40" i="9" s="1"/>
  <c r="BW41" i="9" s="1"/>
  <c r="BW42" i="9" s="1"/>
  <c r="BW43" i="9" s="1"/>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alcChain>
</file>

<file path=xl/sharedStrings.xml><?xml version="1.0" encoding="utf-8"?>
<sst xmlns="http://schemas.openxmlformats.org/spreadsheetml/2006/main" count="1021" uniqueCount="572">
  <si>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</si>
  <si>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</si>
  <si>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</si>
  <si>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</si>
  <si>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</si>
  <si>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</si>
  <si>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</si>
  <si>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</si>
  <si>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</si>
  <si>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</si>
  <si>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</si>
  <si>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</si>
  <si>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</si>
  <si>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</si>
  <si>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</si>
  <si>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</si>
  <si>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</si>
  <si>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</si>
  <si>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</si>
  <si>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</si>
  <si>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</si>
  <si>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</si>
  <si>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</si>
  <si>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</si>
  <si>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</si>
  <si>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</si>
  <si>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</si>
  <si>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</si>
  <si>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</si>
  <si>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</si>
  <si>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</si>
  <si>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</si>
  <si>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</si>
  <si>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</si>
  <si>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</si>
  <si>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</si>
  <si>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</si>
  <si>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</si>
  <si>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</si>
  <si>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</si>
  <si>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</si>
  <si>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</si>
  <si>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</si>
  <si>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</si>
  <si>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</si>
  <si>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</si>
  <si>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</si>
  <si>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</si>
  <si>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</si>
  <si>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</si>
  <si>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</si>
  <si>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</si>
  <si>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</si>
  <si>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</si>
  <si>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</si>
  <si>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</si>
  <si>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</si>
  <si>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</si>
  <si>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</si>
  <si>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</si>
  <si>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</si>
  <si>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</si>
  <si>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</si>
  <si>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</si>
  <si>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</si>
  <si>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</si>
  <si>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</si>
  <si>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</si>
  <si>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</si>
  <si>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</si>
  <si>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</si>
  <si>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</si>
  <si>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</si>
  <si>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</si>
  <si>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</si>
  <si>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</si>
  <si>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</si>
  <si>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</si>
  <si>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</si>
  <si>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</si>
  <si>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</si>
  <si>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香美町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</si>
  <si>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</si>
  <si>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</si>
  <si>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</si>
  <si>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</si>
  <si>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</si>
  <si>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</si>
  <si>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</si>
  <si>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</si>
  <si>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</si>
  <si>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</si>
  <si>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</si>
  <si>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</si>
  <si>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</si>
  <si>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</si>
  <si>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</si>
  <si>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</si>
  <si>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</si>
  <si>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</si>
  <si>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</si>
  <si>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</si>
  <si>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</si>
  <si>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</si>
  <si>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</si>
  <si>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</si>
  <si>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</si>
  <si>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</si>
  <si>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</si>
  <si>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</si>
  <si>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</si>
  <si>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</si>
  <si>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</si>
  <si>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</si>
  <si>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</si>
  <si>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</si>
  <si>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</si>
  <si>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</si>
  <si>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</si>
  <si>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</si>
  <si>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</si>
  <si>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</si>
  <si>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</si>
  <si>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</si>
  <si>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</si>
  <si>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</si>
  <si>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</si>
  <si>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</si>
  <si>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</si>
  <si>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</si>
  <si>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</si>
  <si>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</si>
  <si>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</si>
  <si>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</si>
  <si>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</si>
  <si>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</si>
  <si>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</si>
  <si>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</si>
  <si>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</si>
  <si>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</si>
  <si>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</si>
  <si>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</si>
  <si>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</si>
  <si>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</si>
  <si>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</si>
  <si>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</si>
  <si>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</si>
  <si>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</si>
  <si>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</si>
  <si>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</si>
  <si>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</si>
  <si>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</si>
  <si>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</si>
  <si>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</si>
  <si>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</si>
  <si>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</si>
  <si>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</si>
  <si>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</si>
  <si>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</si>
  <si>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</si>
  <si>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</si>
  <si>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</si>
  <si>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</si>
  <si>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</si>
  <si>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</si>
  <si>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</si>
  <si>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</si>
  <si>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</si>
  <si>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</si>
  <si>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</si>
  <si>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</si>
  <si>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</si>
  <si>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</si>
  <si>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</si>
  <si>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</si>
  <si>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</si>
  <si>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</si>
  <si>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</si>
  <si>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</si>
  <si>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</si>
  <si>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</si>
  <si>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</si>
  <si>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</si>
  <si>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</si>
  <si>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</si>
  <si>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</si>
  <si>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</si>
  <si>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</si>
  <si>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</si>
  <si>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</si>
  <si>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</si>
  <si>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</si>
  <si>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兵庫県香美町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</si>
  <si>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</si>
  <si>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</si>
  <si>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</si>
  <si>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</si>
  <si>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</si>
  <si>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</si>
  <si>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</si>
  <si>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</si>
  <si>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</si>
  <si>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</si>
  <si>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</si>
  <si>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</si>
  <si>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</si>
  <si>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</si>
  <si>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</si>
  <si>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</si>
  <si>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</si>
  <si>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</si>
  <si>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</si>
  <si>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</si>
  <si>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</si>
  <si>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</si>
  <si>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</si>
  <si>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</si>
  <si>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</si>
  <si>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</si>
  <si>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</si>
  <si>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</si>
  <si>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</si>
  <si>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</si>
  <si>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</si>
  <si>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</si>
  <si>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</si>
  <si>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</si>
  <si>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</si>
  <si>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</si>
  <si>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</si>
  <si>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</si>
  <si>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</si>
  <si>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</si>
  <si>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</si>
  <si>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</si>
  <si>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</si>
  <si>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</si>
  <si>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</si>
  <si>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</si>
  <si>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</si>
  <si>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</si>
  <si>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</si>
  <si>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</si>
  <si>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</si>
  <si>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</si>
  <si>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</si>
  <si>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</si>
  <si>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</si>
  <si>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</si>
  <si>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</si>
  <si>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</si>
  <si>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</si>
  <si>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</si>
  <si>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</si>
  <si>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</si>
  <si>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</si>
  <si>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</si>
  <si>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</si>
  <si>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</si>
  <si>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</si>
  <si>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</si>
  <si>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</si>
  <si>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</si>
  <si>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</si>
  <si>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</si>
  <si>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</si>
  <si>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</si>
  <si>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</si>
  <si>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</si>
  <si>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</si>
  <si>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</si>
  <si>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</si>
  <si>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</si>
  <si>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</si>
  <si>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</si>
  <si>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</si>
  <si>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</si>
  <si>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</si>
  <si>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</si>
  <si>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</si>
  <si>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</si>
  <si>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</si>
  <si>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</si>
  <si>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</si>
  <si>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</si>
  <si>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</si>
  <si>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</si>
  <si>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</si>
  <si>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</si>
  <si>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</si>
  <si>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</si>
  <si>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</si>
  <si>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</si>
  <si>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</si>
  <si>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</si>
  <si>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</si>
  <si>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</si>
  <si>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</si>
  <si>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</si>
  <si>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</si>
  <si>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</si>
  <si>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</si>
  <si>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</si>
  <si>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</si>
  <si>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</si>
  <si>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</si>
  <si>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</si>
  <si>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</si>
  <si>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</si>
  <si>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</si>
  <si>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</si>
  <si>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</si>
  <si>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</si>
  <si>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</si>
  <si>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</si>
  <si>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</si>
  <si>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</si>
  <si>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</si>
  <si>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</si>
  <si>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</si>
  <si>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</si>
  <si>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</si>
  <si>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</si>
  <si>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</si>
  <si>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</si>
  <si>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</si>
  <si>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</si>
  <si>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</si>
  <si>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</si>
  <si>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</si>
  <si>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</si>
  <si>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</si>
  <si>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</si>
  <si>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</si>
  <si>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</si>
  <si>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</si>
  <si>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</si>
  <si>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</si>
  <si>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</si>
  <si>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</si>
  <si>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兵庫県香美町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</si>
  <si>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</si>
  <si>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</si>
  <si>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</si>
  <si>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</si>
  <si>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</si>
  <si>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</si>
  <si>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</si>
  <si>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</si>
  <si>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</si>
  <si>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</si>
  <si>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</si>
  <si>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</si>
  <si>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</si>
  <si>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</si>
  <si>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</si>
  <si>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</si>
  <si>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</si>
  <si>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</si>
  <si>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</si>
  <si>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</si>
  <si>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矢田川憩いの村事業特別会計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</si>
  <si>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</si>
  <si>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</si>
  <si>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</si>
  <si>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</si>
  <si>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</si>
  <si>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</si>
  <si>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</si>
  <si>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</si>
  <si>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</si>
  <si>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</si>
  <si>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</si>
  <si>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</si>
  <si>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</si>
  <si>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</si>
  <si>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</si>
  <si>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</si>
  <si>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介護保険事業特別会計</t>
    <phoneticPr fontId="5"/>
  </si>
  <si>
    <t>公立香住病院事業企業会計</t>
    <phoneticPr fontId="5"/>
  </si>
  <si>
    <t>法適用企業</t>
    <phoneticPr fontId="5"/>
  </si>
  <si>
    <t>水道事業企業会計</t>
    <phoneticPr fontId="5"/>
  </si>
  <si>
    <t>下水道事業企業会計</t>
    <phoneticPr fontId="5"/>
  </si>
  <si>
    <t>町立地方卸売市場事業特別会計</t>
    <phoneticPr fontId="5"/>
  </si>
  <si>
    <t>-</t>
    <phoneticPr fontId="5"/>
  </si>
  <si>
    <t>法非適用企業</t>
    <phoneticPr fontId="5"/>
  </si>
  <si>
    <t>国民宿舎事業特別会計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</si>
  <si>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</si>
  <si>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</si>
  <si>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</si>
  <si>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</si>
  <si>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</si>
  <si>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</si>
  <si>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</si>
  <si>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</si>
  <si>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</si>
  <si>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</si>
  <si>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</si>
  <si>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</si>
  <si>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</si>
  <si>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</si>
  <si>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</si>
  <si>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</si>
  <si>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</si>
  <si>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</si>
  <si>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</si>
  <si>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</si>
  <si>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</si>
  <si>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</si>
  <si>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</si>
  <si>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</si>
  <si>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</si>
  <si>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</si>
  <si>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</si>
  <si>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</si>
  <si>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</si>
  <si>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</si>
  <si>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</si>
  <si>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</si>
  <si>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</si>
  <si>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</si>
  <si>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</si>
  <si>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</si>
  <si>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</si>
  <si>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</si>
  <si>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</si>
  <si>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</si>
  <si>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</si>
  <si>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</si>
  <si>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</si>
  <si>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</si>
  <si>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</si>
  <si>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</si>
  <si>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</si>
  <si>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</si>
  <si>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</si>
  <si>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</si>
  <si>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</si>
  <si>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</si>
  <si>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</si>
  <si>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</si>
  <si>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</si>
  <si>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</si>
  <si>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</si>
  <si>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</si>
  <si>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下水道事業企業会計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</si>
  <si>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</si>
  <si>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</si>
  <si>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水道事業企業会計</t>
    <phoneticPr fontId="5"/>
  </si>
  <si>
    <t>(Ｆ)</t>
    <phoneticPr fontId="5"/>
  </si>
  <si>
    <t>公立香住病院事業企業会計</t>
    <phoneticPr fontId="5"/>
  </si>
  <si>
    <t>将来負担比率（(Ｅ)－(Ｆ)）／（(Ｃ)－(Ｄ)）×１００</t>
    <rPh sb="0" eb="2">
      <t>ショウライ</t>
    </rPh>
    <rPh sb="2" eb="4">
      <t>フタン</t>
    </rPh>
    <rPh sb="4" eb="6">
      <t>ヒリツ</t>
    </rPh>
    <phoneticPr fontId="5"/>
  </si>
  <si>
    <t>国民宿舎事業特別会計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</si>
  <si>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</si>
  <si>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</si>
  <si>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</si>
  <si>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</si>
  <si>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</si>
  <si>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</si>
  <si>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</si>
  <si>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</si>
  <si>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</si>
  <si>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</si>
  <si>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</si>
  <si>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</si>
  <si>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</si>
  <si>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</si>
  <si>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</si>
  <si>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</si>
  <si>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</si>
  <si>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</si>
  <si>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</si>
  <si>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</si>
  <si>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</si>
  <si>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</si>
  <si>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</si>
  <si>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</si>
  <si>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</si>
  <si>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</si>
  <si>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</si>
  <si>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</si>
  <si>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</si>
  <si>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</si>
  <si>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</si>
  <si>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</si>
  <si>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</si>
  <si>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</si>
  <si>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</si>
  <si>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</si>
  <si>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</si>
  <si>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</si>
  <si>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</si>
  <si>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</si>
  <si>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</si>
  <si>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</si>
  <si>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</si>
  <si>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</si>
  <si>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</si>
  <si>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</si>
  <si>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</si>
  <si>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</si>
  <si>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</si>
  <si>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</si>
  <si>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</si>
  <si>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</si>
  <si>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</si>
  <si>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</si>
  <si>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</si>
  <si>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</si>
  <si>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</si>
  <si>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</si>
  <si>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</si>
  <si>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</si>
  <si>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</si>
  <si>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</si>
  <si>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</si>
  <si>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</si>
  <si>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</si>
  <si>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</si>
  <si>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</si>
  <si>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</si>
  <si>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</si>
  <si>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</si>
  <si>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</si>
  <si>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</si>
  <si>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</si>
  <si>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</si>
  <si>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</si>
  <si>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</si>
  <si>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</si>
  <si>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</si>
  <si>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</si>
  <si>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</si>
  <si>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</si>
  <si>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</si>
  <si>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</si>
  <si>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水道事業企業会計</t>
  </si>
  <si>
    <t>公立香住病院事業企業会計</t>
  </si>
  <si>
    <t>下水道事業企業会計</t>
  </si>
  <si>
    <t>介護保険事業特別会計</t>
  </si>
  <si>
    <t>国民健康保険事業特別会計</t>
  </si>
  <si>
    <t>▲ 1.21</t>
  </si>
  <si>
    <t>矢田川憩いの村事業特別会計</t>
  </si>
  <si>
    <t>後期高齢者医療保険事業特別会計</t>
  </si>
  <si>
    <t>その他会計（赤字）</t>
  </si>
  <si>
    <t>▲ 0.01</t>
  </si>
  <si>
    <t>その他会計（黒字）</t>
  </si>
  <si>
    <t>公立八鹿病院組合</t>
    <rPh sb="0" eb="2">
      <t>コウリツ</t>
    </rPh>
    <rPh sb="2" eb="4">
      <t>ヨウカ</t>
    </rPh>
    <rPh sb="4" eb="6">
      <t>ビョウイン</t>
    </rPh>
    <rPh sb="6" eb="8">
      <t>クミアイ</t>
    </rPh>
    <phoneticPr fontId="2"/>
  </si>
  <si>
    <t>北但行政事務組合</t>
    <rPh sb="0" eb="2">
      <t>ホクタン</t>
    </rPh>
    <rPh sb="2" eb="4">
      <t>ギョウセイ</t>
    </rPh>
    <rPh sb="4" eb="6">
      <t>ジム</t>
    </rPh>
    <rPh sb="6" eb="8">
      <t>クミアイ</t>
    </rPh>
    <phoneticPr fontId="2"/>
  </si>
  <si>
    <t>美方郡広域事務組合（一般会計）</t>
    <rPh sb="0" eb="3">
      <t>ミカタグン</t>
    </rPh>
    <rPh sb="3" eb="5">
      <t>コウイキ</t>
    </rPh>
    <rPh sb="5" eb="7">
      <t>ジム</t>
    </rPh>
    <rPh sb="7" eb="9">
      <t>クミアイ</t>
    </rPh>
    <rPh sb="10" eb="12">
      <t>イッパン</t>
    </rPh>
    <rPh sb="12" eb="14">
      <t>カイケイ</t>
    </rPh>
    <phoneticPr fontId="2"/>
  </si>
  <si>
    <t>美方郡広域事務組合（農業共済）</t>
    <rPh sb="0" eb="3">
      <t>ミカタグン</t>
    </rPh>
    <rPh sb="3" eb="5">
      <t>コウイキ</t>
    </rPh>
    <rPh sb="5" eb="7">
      <t>ジム</t>
    </rPh>
    <rPh sb="7" eb="9">
      <t>クミアイ</t>
    </rPh>
    <rPh sb="10" eb="12">
      <t>ノウギョウ</t>
    </rPh>
    <rPh sb="12" eb="14">
      <t>キョウサイ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</si>
  <si>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</si>
  <si>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</si>
  <si>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</si>
  <si>
    <t>兵庫県町議会議員公務災害補償組合</t>
  </si>
  <si>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</si>
  <si>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5" eb="17">
      <t>トクベツ</t>
    </rPh>
    <phoneticPr fontId="2"/>
  </si>
  <si>
    <t>㈱香住観光公社</t>
    <rPh sb="1" eb="3">
      <t>カスミ</t>
    </rPh>
    <rPh sb="3" eb="5">
      <t>カンコウ</t>
    </rPh>
    <rPh sb="5" eb="7">
      <t>コウシャ</t>
    </rPh>
    <phoneticPr fontId="2"/>
  </si>
  <si>
    <t>矢田川開発㈱</t>
    <rPh sb="0" eb="2">
      <t>ヤダ</t>
    </rPh>
    <rPh sb="2" eb="3">
      <t>ガワ</t>
    </rPh>
    <rPh sb="3" eb="5">
      <t>カイハツ</t>
    </rPh>
    <phoneticPr fontId="2"/>
  </si>
  <si>
    <t>㈱むらおか振興公社</t>
    <rPh sb="5" eb="7">
      <t>シンコウ</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</si>
  <si>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</si>
  <si>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</si>
  <si>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</si>
  <si>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</si>
  <si>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</si>
  <si>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</si>
  <si>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</si>
  <si>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</si>
  <si>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</si>
  <si>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</si>
  <si>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</si>
  <si>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平成23年度では大きく類似団体内平均値から乖離していたが、着実に指標の改善させており、年度を経るにつれてその乖離の差が縮小している。今後も指標の改善に努めていく。</t>
    <rPh sb="0" eb="2">
      <t>ヘイセイ</t>
    </rPh>
    <rPh sb="4" eb="6">
      <t>ネンド</t>
    </rPh>
    <rPh sb="8" eb="9">
      <t>オオ</t>
    </rPh>
    <rPh sb="11" eb="13">
      <t>ルイジ</t>
    </rPh>
    <rPh sb="13" eb="15">
      <t>ダンタイ</t>
    </rPh>
    <rPh sb="15" eb="16">
      <t>ナイ</t>
    </rPh>
    <rPh sb="16" eb="18">
      <t>ヘイキン</t>
    </rPh>
    <rPh sb="18" eb="19">
      <t>チ</t>
    </rPh>
    <rPh sb="21" eb="23">
      <t>カイリ</t>
    </rPh>
    <rPh sb="29" eb="31">
      <t>チャクジツ</t>
    </rPh>
    <rPh sb="32" eb="34">
      <t>シヒョウ</t>
    </rPh>
    <rPh sb="35" eb="37">
      <t>カイゼン</t>
    </rPh>
    <rPh sb="43" eb="45">
      <t>ネンド</t>
    </rPh>
    <rPh sb="46" eb="47">
      <t>ヘ</t>
    </rPh>
    <rPh sb="54" eb="56">
      <t>カイリ</t>
    </rPh>
    <rPh sb="57" eb="58">
      <t>サ</t>
    </rPh>
    <rPh sb="59" eb="61">
      <t>シュクショウ</t>
    </rPh>
    <rPh sb="66" eb="68">
      <t>コンゴ</t>
    </rPh>
    <rPh sb="69" eb="71">
      <t>シヒョウ</t>
    </rPh>
    <rPh sb="72" eb="74">
      <t>カイゼン</t>
    </rPh>
    <rPh sb="75" eb="7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</si>
</sst>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75315</c:v>
                </c:pt>
                <c:pt idx="1">
                  <c:v>103415</c:v>
                </c:pt>
                <c:pt idx="2">
                  <c:v>132598</c:v>
                </c:pt>
                <c:pt idx="3">
                  <c:v>139393</c:v>
                </c:pt>
                <c:pt idx="4">
                  <c:v>88295</c:v>
                </c:pt>
              </c:numCache>
            </c:numRef>
          </c:val>
          <c:smooth val="0"/>
        </c:ser>
        <c:dLbls>
          <c:showLegendKey val="0"/>
          <c:showVal val="0"/>
          <c:showCatName val="0"/>
          <c:showSerName val="0"/>
          <c:showPercent val="0"/>
          <c:showBubbleSize val="0"/>
        </c:dLbls>
        <c:marker val="1"/>
        <c:smooth val="0"/>
        <c:axId val="94914048"/>
        <c:axId val="94915968"/>
      </c:lineChart>
      <c:catAx>
        <c:axId val="94914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915968"/>
        <c:crosses val="autoZero"/>
        <c:auto val="1"/>
        <c:lblAlgn val="ctr"/>
        <c:lblOffset val="100"/>
        <c:tickLblSkip val="1"/>
        <c:tickMarkSkip val="1"/>
        <c:noMultiLvlLbl val="0"/>
      </c:catAx>
      <c:valAx>
        <c:axId val="949159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914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2.37</c:v>
                </c:pt>
                <c:pt idx="1">
                  <c:v>2.78</c:v>
                </c:pt>
                <c:pt idx="2">
                  <c:v>2.88</c:v>
                </c:pt>
                <c:pt idx="3">
                  <c:v>3.54</c:v>
                </c:pt>
                <c:pt idx="4">
                  <c:v>4.0999999999999996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14.61</c:v>
                </c:pt>
                <c:pt idx="1">
                  <c:v>21.43</c:v>
                </c:pt>
                <c:pt idx="2">
                  <c:v>26.22</c:v>
                </c:pt>
                <c:pt idx="3">
                  <c:v>32.57</c:v>
                </c:pt>
                <c:pt idx="4">
                  <c:v>35.26</c:v>
                </c:pt>
              </c:numCache>
            </c:numRef>
          </c:val>
        </c:ser>
        <c:dLbls>
          <c:showLegendKey val="0"/>
          <c:showVal val="0"/>
          <c:showCatName val="0"/>
          <c:showSerName val="0"/>
          <c:showPercent val="0"/>
          <c:showBubbleSize val="0"/>
        </c:dLbls>
        <c:gapWidth val="250"/>
        <c:overlap val="100"/>
        <c:axId val="95047680"/>
        <c:axId val="95049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9.6199999999999992</c:v>
                </c:pt>
                <c:pt idx="1">
                  <c:v>6.04</c:v>
                </c:pt>
                <c:pt idx="2">
                  <c:v>3.64</c:v>
                </c:pt>
                <c:pt idx="3">
                  <c:v>10.57</c:v>
                </c:pt>
                <c:pt idx="4">
                  <c:v>4.95</c:v>
                </c:pt>
              </c:numCache>
            </c:numRef>
          </c:val>
          <c:smooth val="0"/>
        </c:ser>
        <c:dLbls>
          <c:showLegendKey val="0"/>
          <c:showVal val="0"/>
          <c:showCatName val="0"/>
          <c:showSerName val="0"/>
          <c:showPercent val="0"/>
          <c:showBubbleSize val="0"/>
        </c:dLbls>
        <c:marker val="1"/>
        <c:smooth val="0"/>
        <c:axId val="95047680"/>
        <c:axId val="95049600"/>
      </c:lineChart>
      <c:catAx>
        <c:axId val="9504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049600"/>
        <c:crosses val="autoZero"/>
        <c:auto val="1"/>
        <c:lblAlgn val="ctr"/>
        <c:lblOffset val="100"/>
        <c:tickLblSkip val="1"/>
        <c:tickMarkSkip val="1"/>
        <c:noMultiLvlLbl val="0"/>
      </c:catAx>
      <c:valAx>
        <c:axId val="9504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04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2.71</c:v>
                </c:pt>
                <c:pt idx="2">
                  <c:v>#N/A</c:v>
                </c:pt>
                <c:pt idx="3">
                  <c:v>3.01</c:v>
                </c:pt>
                <c:pt idx="4">
                  <c:v>#N/A</c:v>
                </c:pt>
                <c:pt idx="5">
                  <c:v>0.03</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0.05</c:v>
                </c:pt>
                <c:pt idx="4">
                  <c:v>#N/A</c:v>
                </c:pt>
                <c:pt idx="5">
                  <c:v>0</c:v>
                </c:pt>
                <c:pt idx="6">
                  <c:v>#N/A</c:v>
                </c:pt>
                <c:pt idx="7">
                  <c:v>0</c:v>
                </c:pt>
                <c:pt idx="8">
                  <c:v>#N/A</c:v>
                </c:pt>
                <c:pt idx="9">
                  <c:v>0</c:v>
                </c:pt>
              </c:numCache>
            </c:numRef>
          </c:val>
        </c:ser>
        <c:ser>
          <c:idx val="3"/>
          <c:order val="3"/>
          <c:tx>
            <c:strRef>
              <c:f>データシート!$A$30</c:f>
              <c:strCache>
                <c:ptCount val="1"/>
                <c:pt idx="0">
                  <c:v>矢田川憩いの村事業特別会計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1.21</c:v>
                </c:pt>
                <c:pt idx="1">
                  <c:v>#N/A</c:v>
                </c:pt>
                <c:pt idx="2">
                  <c:v>1.21</c:v>
                </c:pt>
                <c:pt idx="3">
                  <c:v>#N/A</c:v>
                </c:pt>
                <c:pt idx="4">
                  <c:v>#N/A</c:v>
                </c:pt>
                <c:pt idx="5">
                  <c:v>0.15</c:v>
                </c:pt>
                <c:pt idx="6">
                  <c:v>#N/A</c:v>
                </c:pt>
                <c:pt idx="7">
                  <c:v>0.86</c:v>
                </c:pt>
                <c:pt idx="8">
                  <c:v>#N/A</c:v>
                </c:pt>
                <c:pt idx="9">
                  <c:v>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0.06</c:v>
                </c:pt>
                <c:pt idx="4">
                  <c:v>#N/A</c:v>
                </c:pt>
                <c:pt idx="5">
                  <c:v>0</c:v>
                </c:pt>
                <c:pt idx="6">
                  <c:v>#N/A</c:v>
                </c:pt>
                <c:pt idx="7">
                  <c:v>0</c:v>
                </c:pt>
                <c:pt idx="8">
                  <c:v>#N/A</c:v>
                </c:pt>
                <c:pt idx="9">
                  <c:v>0.28000000000000003</c:v>
                </c:pt>
              </c:numCache>
            </c:numRef>
          </c:val>
        </c:ser>
        <c:ser>
          <c:idx val="6"/>
          <c:order val="6"/>
          <c:tx>
            <c:strRef>
              <c:f>データシート!$A$33</c:f>
              <c:strCache>
                <c:ptCount val="1"/>
                <c:pt idx="0">
                  <c:v>下水道事業企業会計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0.04</c:v>
                </c:pt>
                <c:pt idx="4">
                  <c:v>#N/A</c:v>
                </c:pt>
                <c:pt idx="5">
                  <c:v>0.56000000000000005</c:v>
                </c:pt>
                <c:pt idx="6">
                  <c:v>#N/A</c:v>
                </c:pt>
                <c:pt idx="7">
                  <c:v>0.63</c:v>
                </c:pt>
                <c:pt idx="8">
                  <c:v>#N/A</c:v>
                </c:pt>
                <c:pt idx="9">
                  <c:v>0.65</c:v>
                </c:pt>
              </c:numCache>
            </c:numRef>
          </c:val>
        </c:ser>
        <c:ser>
          <c:idx val="7"/>
          <c:order val="7"/>
          <c:tx>
            <c:strRef>
              <c:f>データシート!$A$34</c:f>
              <c:strCache>
                <c:ptCount val="1"/>
                <c:pt idx="0">
                  <c:v>公立香住病院事業企業会計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0.62</c:v>
                </c:pt>
                <c:pt idx="2">
                  <c:v>#N/A</c:v>
                </c:pt>
                <c:pt idx="3">
                  <c:v>1.42</c:v>
                </c:pt>
                <c:pt idx="4">
                  <c:v>#N/A</c:v>
                </c:pt>
                <c:pt idx="5">
                  <c:v>1.53</c:v>
                </c:pt>
                <c:pt idx="6">
                  <c:v>#N/A</c:v>
                </c:pt>
                <c:pt idx="7">
                  <c:v>0.76</c:v>
                </c:pt>
                <c:pt idx="8">
                  <c:v>#N/A</c:v>
                </c:pt>
                <c:pt idx="9">
                  <c:v>0.65</c:v>
                </c:pt>
              </c:numCache>
            </c:numRef>
          </c:val>
        </c:ser>
        <c:ser>
          <c:idx val="8"/>
          <c:order val="8"/>
          <c:tx>
            <c:strRef>
              <c:f>データシート!$A$35</c:f>
              <c:strCache>
                <c:ptCount val="1"/>
                <c:pt idx="0">
                  <c:v>水道事業企業会計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0.02</c:v>
                </c:pt>
                <c:pt idx="2">
                  <c:v>#N/A</c:v>
                </c:pt>
                <c:pt idx="3">
                  <c:v>7.0000000000000007E-2</c:v>
                </c:pt>
                <c:pt idx="4">
                  <c:v>#N/A</c:v>
                </c:pt>
                <c:pt idx="5">
                  <c:v>3.42</c:v>
                </c:pt>
                <c:pt idx="6">
                  <c:v>#N/A</c:v>
                </c:pt>
                <c:pt idx="7">
                  <c:v>3.76</c:v>
                </c:pt>
                <c:pt idx="8">
                  <c:v>#N/A</c:v>
                </c:pt>
                <c:pt idx="9">
                  <c:v>3.86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2.37</c:v>
                </c:pt>
                <c:pt idx="2">
                  <c:v>#N/A</c:v>
                </c:pt>
                <c:pt idx="3">
                  <c:v>2.78</c:v>
                </c:pt>
                <c:pt idx="4">
                  <c:v>#N/A</c:v>
                </c:pt>
                <c:pt idx="5">
                  <c:v>2.87</c:v>
                </c:pt>
                <c:pt idx="6">
                  <c:v>#N/A</c:v>
                </c:pt>
                <c:pt idx="7">
                  <c:v>3.54</c:v>
                </c:pt>
                <c:pt idx="8">
                  <c:v>#N/A</c:v>
                </c:pt>
                <c:pt idx="9">
                  <c:v>4.08</c:v>
                </c:pt>
              </c:numCache>
            </c:numRef>
          </c:val>
        </c:ser>
        <c:dLbls>
          <c:showLegendKey val="0"/>
          <c:showVal val="0"/>
          <c:showCatName val="0"/>
          <c:showSerName val="0"/>
          <c:showPercent val="0"/>
          <c:showBubbleSize val="0"/>
        </c:dLbls>
        <c:gapWidth val="150"/>
        <c:overlap val="100"/>
        <c:axId val="112002944"/>
        <c:axId val="112004480"/>
      </c:barChart>
      <c:catAx>
        <c:axId val="11200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004480"/>
        <c:crosses val="autoZero"/>
        <c:auto val="1"/>
        <c:lblAlgn val="ctr"/>
        <c:lblOffset val="100"/>
        <c:tickLblSkip val="1"/>
        <c:tickMarkSkip val="1"/>
        <c:noMultiLvlLbl val="0"/>
      </c:catAx>
      <c:valAx>
        <c:axId val="11200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02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2195</c:v>
                </c:pt>
                <c:pt idx="5">
                  <c:v>2215</c:v>
                </c:pt>
                <c:pt idx="8">
                  <c:v>2167</c:v>
                </c:pt>
                <c:pt idx="11">
                  <c:v>2189</c:v>
                </c:pt>
                <c:pt idx="14">
                  <c:v>2079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c:v>
                </c:pt>
                <c:pt idx="3">
                  <c:v>14</c:v>
                </c:pt>
                <c:pt idx="6">
                  <c:v>14</c:v>
                </c:pt>
                <c:pt idx="9">
                  <c:v>14</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34</c:v>
                </c:pt>
                <c:pt idx="3">
                  <c:v>17</c:v>
                </c:pt>
                <c:pt idx="6">
                  <c:v>23</c:v>
                </c:pt>
                <c:pt idx="9">
                  <c:v>19</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1160</c:v>
                </c:pt>
                <c:pt idx="3">
                  <c:v>1131</c:v>
                </c:pt>
                <c:pt idx="6">
                  <c:v>943</c:v>
                </c:pt>
                <c:pt idx="9">
                  <c:v>944</c:v>
                </c:pt>
                <c:pt idx="12">
                  <c:v>887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7</c:v>
                </c:pt>
                <c:pt idx="3">
                  <c:v>7</c:v>
                </c:pt>
                <c:pt idx="6">
                  <c:v>7</c:v>
                </c:pt>
                <c:pt idx="9">
                  <c:v>7</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2328</c:v>
                </c:pt>
                <c:pt idx="3">
                  <c:v>2128</c:v>
                </c:pt>
                <c:pt idx="6">
                  <c:v>2020</c:v>
                </c:pt>
                <c:pt idx="9">
                  <c:v>1965</c:v>
                </c:pt>
                <c:pt idx="12">
                  <c:v>1801</c:v>
                </c:pt>
              </c:numCache>
            </c:numRef>
          </c:val>
        </c:ser>
        <c:dLbls>
          <c:showLegendKey val="0"/>
          <c:showVal val="0"/>
          <c:showCatName val="0"/>
          <c:showSerName val="0"/>
          <c:showPercent val="0"/>
          <c:showBubbleSize val="0"/>
        </c:dLbls>
        <c:gapWidth val="100"/>
        <c:overlap val="100"/>
        <c:axId val="103077376"/>
        <c:axId val="103079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1348</c:v>
                </c:pt>
                <c:pt idx="2">
                  <c:v>#N/A</c:v>
                </c:pt>
                <c:pt idx="3">
                  <c:v>#N/A</c:v>
                </c:pt>
                <c:pt idx="4">
                  <c:v>1082</c:v>
                </c:pt>
                <c:pt idx="5">
                  <c:v>#N/A</c:v>
                </c:pt>
                <c:pt idx="6">
                  <c:v>#N/A</c:v>
                </c:pt>
                <c:pt idx="7">
                  <c:v>840</c:v>
                </c:pt>
                <c:pt idx="8">
                  <c:v>#N/A</c:v>
                </c:pt>
                <c:pt idx="9">
                  <c:v>#N/A</c:v>
                </c:pt>
                <c:pt idx="10">
                  <c:v>760</c:v>
                </c:pt>
                <c:pt idx="11">
                  <c:v>#N/A</c:v>
                </c:pt>
                <c:pt idx="12">
                  <c:v>#N/A</c:v>
                </c:pt>
                <c:pt idx="13">
                  <c:v>640</c:v>
                </c:pt>
                <c:pt idx="14">
                  <c:v>#N/A</c:v>
                </c:pt>
              </c:numCache>
            </c:numRef>
          </c:val>
          <c:smooth val="0"/>
        </c:ser>
        <c:dLbls>
          <c:showLegendKey val="0"/>
          <c:showVal val="0"/>
          <c:showCatName val="0"/>
          <c:showSerName val="0"/>
          <c:showPercent val="0"/>
          <c:showBubbleSize val="0"/>
        </c:dLbls>
        <c:marker val="1"/>
        <c:smooth val="0"/>
        <c:axId val="103077376"/>
        <c:axId val="103079296"/>
      </c:lineChart>
      <c:catAx>
        <c:axId val="10307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079296"/>
        <c:crosses val="autoZero"/>
        <c:auto val="1"/>
        <c:lblAlgn val="ctr"/>
        <c:lblOffset val="100"/>
        <c:tickLblSkip val="1"/>
        <c:tickMarkSkip val="1"/>
        <c:noMultiLvlLbl val="0"/>
      </c:catAx>
      <c:valAx>
        <c:axId val="10307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07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23558</c:v>
                </c:pt>
                <c:pt idx="5">
                  <c:v>22884</c:v>
                </c:pt>
                <c:pt idx="8">
                  <c:v>22985</c:v>
                </c:pt>
                <c:pt idx="11">
                  <c:v>22998</c:v>
                </c:pt>
                <c:pt idx="14">
                  <c:v>23763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273</c:v>
                </c:pt>
                <c:pt idx="5">
                  <c:v>198</c:v>
                </c:pt>
                <c:pt idx="8">
                  <c:v>171</c:v>
                </c:pt>
                <c:pt idx="11">
                  <c:v>104</c:v>
                </c:pt>
                <c:pt idx="14">
                  <c:v>102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2043</c:v>
                </c:pt>
                <c:pt idx="5">
                  <c:v>2727</c:v>
                </c:pt>
                <c:pt idx="8">
                  <c:v>3418</c:v>
                </c:pt>
                <c:pt idx="11">
                  <c:v>3682</c:v>
                </c:pt>
                <c:pt idx="14">
                  <c:v>4546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3142</c:v>
                </c:pt>
                <c:pt idx="3">
                  <c:v>3034</c:v>
                </c:pt>
                <c:pt idx="6">
                  <c:v>2836</c:v>
                </c:pt>
                <c:pt idx="9">
                  <c:v>2590</c:v>
                </c:pt>
                <c:pt idx="12">
                  <c:v>2374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315</c:v>
                </c:pt>
                <c:pt idx="3">
                  <c:v>226</c:v>
                </c:pt>
                <c:pt idx="6">
                  <c:v>166</c:v>
                </c:pt>
                <c:pt idx="9">
                  <c:v>151</c:v>
                </c:pt>
                <c:pt idx="12">
                  <c:v>139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16686</c:v>
                </c:pt>
                <c:pt idx="3">
                  <c:v>16588</c:v>
                </c:pt>
                <c:pt idx="6">
                  <c:v>15325</c:v>
                </c:pt>
                <c:pt idx="9">
                  <c:v>13900</c:v>
                </c:pt>
                <c:pt idx="12">
                  <c:v>12967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57</c:v>
                </c:pt>
                <c:pt idx="3">
                  <c:v>44</c:v>
                </c:pt>
                <c:pt idx="6">
                  <c:v>31</c:v>
                </c:pt>
                <c:pt idx="9">
                  <c:v>18</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17677</c:v>
                </c:pt>
                <c:pt idx="3">
                  <c:v>17710</c:v>
                </c:pt>
                <c:pt idx="6">
                  <c:v>18339</c:v>
                </c:pt>
                <c:pt idx="9">
                  <c:v>18496</c:v>
                </c:pt>
                <c:pt idx="12">
                  <c:v>19733</c:v>
                </c:pt>
              </c:numCache>
            </c:numRef>
          </c:val>
        </c:ser>
        <c:dLbls>
          <c:showLegendKey val="0"/>
          <c:showVal val="0"/>
          <c:showCatName val="0"/>
          <c:showSerName val="0"/>
          <c:showPercent val="0"/>
          <c:showBubbleSize val="0"/>
        </c:dLbls>
        <c:gapWidth val="100"/>
        <c:overlap val="100"/>
        <c:axId val="112415872"/>
        <c:axId val="11241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12001</c:v>
                </c:pt>
                <c:pt idx="2">
                  <c:v>#N/A</c:v>
                </c:pt>
                <c:pt idx="3">
                  <c:v>#N/A</c:v>
                </c:pt>
                <c:pt idx="4">
                  <c:v>11793</c:v>
                </c:pt>
                <c:pt idx="5">
                  <c:v>#N/A</c:v>
                </c:pt>
                <c:pt idx="6">
                  <c:v>#N/A</c:v>
                </c:pt>
                <c:pt idx="7">
                  <c:v>10122</c:v>
                </c:pt>
                <c:pt idx="8">
                  <c:v>#N/A</c:v>
                </c:pt>
                <c:pt idx="9">
                  <c:v>#N/A</c:v>
                </c:pt>
                <c:pt idx="10">
                  <c:v>8368</c:v>
                </c:pt>
                <c:pt idx="11">
                  <c:v>#N/A</c:v>
                </c:pt>
                <c:pt idx="12">
                  <c:v>#N/A</c:v>
                </c:pt>
                <c:pt idx="13">
                  <c:v>6807</c:v>
                </c:pt>
                <c:pt idx="14">
                  <c:v>#N/A</c:v>
                </c:pt>
              </c:numCache>
            </c:numRef>
          </c:val>
          <c:smooth val="0"/>
        </c:ser>
        <c:dLbls>
          <c:showLegendKey val="0"/>
          <c:showVal val="0"/>
          <c:showCatName val="0"/>
          <c:showSerName val="0"/>
          <c:showPercent val="0"/>
          <c:showBubbleSize val="0"/>
        </c:dLbls>
        <c:marker val="1"/>
        <c:smooth val="0"/>
        <c:axId val="112415872"/>
        <c:axId val="112417792"/>
      </c:lineChart>
      <c:catAx>
        <c:axId val="11241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417792"/>
        <c:crosses val="autoZero"/>
        <c:auto val="1"/>
        <c:lblAlgn val="ctr"/>
        <c:lblOffset val="100"/>
        <c:tickLblSkip val="1"/>
        <c:tickMarkSkip val="1"/>
        <c:noMultiLvlLbl val="0"/>
      </c:catAx>
      <c:valAx>
        <c:axId val="11241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1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091712"/>
        <c:axId val="113093632"/>
      </c:scatterChart>
      <c:valAx>
        <c:axId val="1130917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093632"/>
        <c:crosses val="autoZero"/>
        <c:crossBetween val="midCat"/>
      </c:valAx>
      <c:valAx>
        <c:axId val="113093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091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20.7</c:v>
                </c:pt>
                <c:pt idx="1">
                  <c:v>19.100000000000001</c:v>
                </c:pt>
                <c:pt idx="2">
                  <c:v>16.5</c:v>
                </c:pt>
                <c:pt idx="3">
                  <c:v>13.6</c:v>
                </c:pt>
                <c:pt idx="4">
                  <c:v>11.3</c:v>
                </c:pt>
              </c:numCache>
            </c:numRef>
          </c:xVal>
          <c:yVal>
            <c:numRef>
              <c:f>公会計指標分析・財政指標組合せ分析表!$K$73:$O$73</c:f>
              <c:numCache>
                <c:formatCode>#,##0.0;"▲ "#,##0.0</c:formatCode>
                <c:ptCount val="5"/>
                <c:pt idx="0">
                  <c:v>182</c:v>
                </c:pt>
                <c:pt idx="1">
                  <c:v>179.5</c:v>
                </c:pt>
                <c:pt idx="2">
                  <c:v>152.80000000000001</c:v>
                </c:pt>
                <c:pt idx="3">
                  <c:v>128.80000000000001</c:v>
                </c:pt>
                <c:pt idx="4">
                  <c:v>103.4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ser>
        <c:dLbls>
          <c:showLegendKey val="0"/>
          <c:showVal val="0"/>
          <c:showCatName val="0"/>
          <c:showSerName val="0"/>
          <c:showPercent val="0"/>
          <c:showBubbleSize val="0"/>
        </c:dLbls>
        <c:axId val="112816512"/>
        <c:axId val="112818432"/>
      </c:scatterChart>
      <c:valAx>
        <c:axId val="112816512"/>
        <c:scaling>
          <c:orientation val="minMax"/>
          <c:max val="22"/>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818432"/>
        <c:crosses val="autoZero"/>
        <c:crossBetween val="midCat"/>
      </c:valAx>
      <c:valAx>
        <c:axId val="112818432"/>
        <c:scaling>
          <c:orientation val="minMax"/>
          <c:max val="21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8165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年度以降に順次実施した繰上償還の効果により、後年次の元利償還金を着実に減少させていることに加え、平成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年度に簡易水道事業と下水道事業を法適化したことにより、繰出金の経理区分が準元利償還金から控除されることとなったため、公営企業債の元利償還金に対する繰入金も減少した。</a:t>
          </a:r>
        </a:p>
        <a:p>
          <a:r>
            <a:rPr kumimoji="1" lang="ja-JP" altLang="en-US" sz="1400">
              <a:latin typeface="ＭＳ ゴシック" pitchFamily="49" charset="-128"/>
              <a:ea typeface="ＭＳ ゴシック" pitchFamily="49" charset="-128"/>
            </a:rPr>
            <a:t>　上記により、分子の額は平成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年度決算に比べてほぼ半減した結果、平成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年度決算の実質公債費比率は</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％と年々低下の一途を辿っており、今後も繰上償還等を実施しながら、当該指標の抑制に努めていく。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学校耐震化事業を始めとする大型建設事業に取り組んだ結果、近年増加傾向であるが、一方、公営企業債等繰入機見込額をはじめとするその他の将来負担額は経年で減少している。</a:t>
          </a:r>
        </a:p>
        <a:p>
          <a:r>
            <a:rPr kumimoji="1" lang="ja-JP" altLang="en-US" sz="1400">
              <a:latin typeface="ＭＳ ゴシック" pitchFamily="49" charset="-128"/>
              <a:ea typeface="ＭＳ ゴシック" pitchFamily="49" charset="-128"/>
            </a:rPr>
            <a:t>　また、充当可能基金として財政調整基金を積み増していることも要因となり、将来負担比率の分子は平成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年度と比較して、ほぼ半減している。</a:t>
          </a:r>
        </a:p>
        <a:p>
          <a:r>
            <a:rPr kumimoji="1" lang="ja-JP" altLang="en-US" sz="1400">
              <a:latin typeface="ＭＳ ゴシック" pitchFamily="49" charset="-128"/>
              <a:ea typeface="ＭＳ ゴシック" pitchFamily="49" charset="-128"/>
            </a:rPr>
            <a:t>　上記の結果、将来負担比率は</a:t>
          </a:r>
          <a:r>
            <a:rPr kumimoji="1" lang="en-US" altLang="ja-JP" sz="1400">
              <a:latin typeface="ＭＳ ゴシック" pitchFamily="49" charset="-128"/>
              <a:ea typeface="ＭＳ ゴシック" pitchFamily="49" charset="-128"/>
            </a:rPr>
            <a:t>103.4</a:t>
          </a:r>
          <a:r>
            <a:rPr kumimoji="1" lang="ja-JP" altLang="en-US" sz="1400">
              <a:latin typeface="ＭＳ ゴシック" pitchFamily="49" charset="-128"/>
              <a:ea typeface="ＭＳ ゴシック" pitchFamily="49" charset="-128"/>
            </a:rPr>
            <a:t>％と年々低下の一途を辿っており、今後も地方債現在高と基金残高のバランスを考慮しながら、当該指標の抑制に努めていく。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19,096
18,985
368.77
15,229,447
14,837,548
353,477
8,631,664
19,519,638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103.4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19,096
18,985
368.77
15,229,447
14,837,548
353,477
8,631,664
19,519,638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103.4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19,096
18,985
368.77
15,229,447
14,837,548
353,477
8,631,664
19,519,638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103.4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19,096
18,985
368.77
15,229,447
14,837,548
353,477
8,631,664
19,519,638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103.4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a:t>
          </a:r>
          <a:r>
            <a:rPr kumimoji="1" lang="en-US" altLang="ja-JP" sz="1300">
              <a:latin typeface="ＭＳ Ｐゴシック"/>
            </a:rPr>
            <a:t>H28.2.1</a:t>
          </a:r>
          <a:r>
            <a:rPr kumimoji="1" lang="ja-JP" altLang="en-US" sz="1300">
              <a:latin typeface="ＭＳ Ｐゴシック"/>
            </a:rPr>
            <a:t>現在 </a:t>
          </a:r>
          <a:r>
            <a:rPr kumimoji="1" lang="en-US" altLang="ja-JP" sz="1300">
              <a:latin typeface="ＭＳ Ｐゴシック"/>
            </a:rPr>
            <a:t>37.9</a:t>
          </a:r>
          <a:r>
            <a:rPr kumimoji="1" lang="ja-JP" altLang="en-US" sz="1300">
              <a:latin typeface="ＭＳ Ｐゴシック"/>
            </a:rPr>
            <a:t>％）に加え、第１次産業を中心とした町内経済の長引く低迷などにより、財政基盤が弱く、類似団体平均をかなり下回っている。</a:t>
          </a:r>
        </a:p>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の合併以降、歳入歳出ともに行財政改革に取り組んできたが、引き続き、滞納税の収入強化や町有財産売却等による自主財源の確保に取り組むとともに、活力あるまちづくり施策を積極的に展開していくことで、定住者の増加及び町内産業の育成に繋げ、新たな課税客体等の増加を図ること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8" name="直線コネクタ 67"/>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144992</xdr:rowOff>
    </xdr:to>
    <xdr:cxnSp macro="">
      <xdr:nvCxnSpPr>
        <xdr:cNvPr id="71" name="直線コネクタ 70"/>
        <xdr:cNvCxnSpPr/>
      </xdr:nvCxnSpPr>
      <xdr:spPr>
        <a:xfrm>
          <a:off x="3225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124883</xdr:rowOff>
    </xdr:to>
    <xdr:cxnSp macro="">
      <xdr:nvCxnSpPr>
        <xdr:cNvPr id="74" name="直線コネクタ 73"/>
        <xdr:cNvCxnSpPr/>
      </xdr:nvCxnSpPr>
      <xdr:spPr>
        <a:xfrm>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7" name="直線コネクタ 76"/>
        <xdr:cNvCxnSpPr/>
      </xdr:nvCxnSpPr>
      <xdr:spPr>
        <a:xfrm>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161519</xdr:rowOff>
    </xdr:from>
    <xdr:ext cx="762000" cy="259045"/>
    <xdr:sp macro="" textlink="">
      <xdr:nvSpPr>
        <xdr:cNvPr id="88"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年度以降、借入総額の抑制、繰上償還及び低利債への借換等により、公債費を着実に減少させていることもあり、近年は類似団体平均より低い値で良好に推移している。</a:t>
          </a:r>
        </a:p>
        <a:p>
          <a:r>
            <a:rPr kumimoji="1" lang="ja-JP" altLang="en-US" sz="1300">
              <a:latin typeface="ＭＳ Ｐゴシック"/>
            </a:rPr>
            <a:t>　今後も公債費の抑制はもとより、定員適正化計画に基づく人件費の抑制など、経常経費の抑制に努める。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148336</xdr:rowOff>
    </xdr:from>
    <xdr:to>
      <xdr:col>7</xdr:col>
      <xdr:colOff>152400</xdr:colOff>
      <xdr:row>62</xdr:row>
      <xdr:rowOff>58928</xdr:rowOff>
    </xdr:to>
    <xdr:cxnSp macro="">
      <xdr:nvCxnSpPr>
        <xdr:cNvPr id="129" name="直線コネクタ 128"/>
        <xdr:cNvCxnSpPr/>
      </xdr:nvCxnSpPr>
      <xdr:spPr>
        <a:xfrm>
          <a:off x="4114800" y="1060678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61468</xdr:rowOff>
    </xdr:from>
    <xdr:to>
      <xdr:col>6</xdr:col>
      <xdr:colOff>0</xdr:colOff>
      <xdr:row>61</xdr:row>
      <xdr:rowOff>148336</xdr:rowOff>
    </xdr:to>
    <xdr:cxnSp macro="">
      <xdr:nvCxnSpPr>
        <xdr:cNvPr id="132" name="直線コネクタ 131"/>
        <xdr:cNvCxnSpPr/>
      </xdr:nvCxnSpPr>
      <xdr:spPr>
        <a:xfrm>
          <a:off x="3225800" y="1051991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4" name="テキスト ボックス 133"/>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61468</xdr:rowOff>
    </xdr:from>
    <xdr:to>
      <xdr:col>4</xdr:col>
      <xdr:colOff>482600</xdr:colOff>
      <xdr:row>63</xdr:row>
      <xdr:rowOff>46736</xdr:rowOff>
    </xdr:to>
    <xdr:cxnSp macro="">
      <xdr:nvCxnSpPr>
        <xdr:cNvPr id="135" name="直線コネクタ 134"/>
        <xdr:cNvCxnSpPr/>
      </xdr:nvCxnSpPr>
      <xdr:spPr>
        <a:xfrm flipV="1">
          <a:off x="2336800" y="10519918"/>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7" name="テキスト ボックス 136"/>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46736</xdr:rowOff>
    </xdr:from>
    <xdr:to>
      <xdr:col>3</xdr:col>
      <xdr:colOff>279400</xdr:colOff>
      <xdr:row>64</xdr:row>
      <xdr:rowOff>97282</xdr:rowOff>
    </xdr:to>
    <xdr:cxnSp macro="">
      <xdr:nvCxnSpPr>
        <xdr:cNvPr id="138" name="直線コネクタ 137"/>
        <xdr:cNvCxnSpPr/>
      </xdr:nvCxnSpPr>
      <xdr:spPr>
        <a:xfrm flipV="1">
          <a:off x="1447800" y="1084808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0" name="テキスト ボックス 139"/>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8653</xdr:rowOff>
    </xdr:from>
    <xdr:ext cx="762000" cy="259045"/>
    <xdr:sp macro="" textlink="">
      <xdr:nvSpPr>
        <xdr:cNvPr id="142" name="テキスト ボックス 141"/>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8128</xdr:rowOff>
    </xdr:from>
    <xdr:to>
      <xdr:col>7</xdr:col>
      <xdr:colOff>203200</xdr:colOff>
      <xdr:row>62</xdr:row>
      <xdr:rowOff>109728</xdr:rowOff>
    </xdr:to>
    <xdr:sp macro="" textlink="">
      <xdr:nvSpPr>
        <xdr:cNvPr id="148" name="円/楕円 147"/>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24655</xdr:rowOff>
    </xdr:from>
    <xdr:ext cx="762000" cy="259045"/>
    <xdr:sp macro="" textlink="">
      <xdr:nvSpPr>
        <xdr:cNvPr id="149" name="財政構造の弾力性該当値テキスト"/>
        <xdr:cNvSpPr txBox="1"/>
      </xdr:nvSpPr>
      <xdr:spPr>
        <a:xfrm>
          <a:off x="5041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97536</xdr:rowOff>
    </xdr:from>
    <xdr:to>
      <xdr:col>6</xdr:col>
      <xdr:colOff>50800</xdr:colOff>
      <xdr:row>62</xdr:row>
      <xdr:rowOff>27686</xdr:rowOff>
    </xdr:to>
    <xdr:sp macro="" textlink="">
      <xdr:nvSpPr>
        <xdr:cNvPr id="150" name="円/楕円 149"/>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37863</xdr:rowOff>
    </xdr:from>
    <xdr:ext cx="736600" cy="259045"/>
    <xdr:sp macro="" textlink="">
      <xdr:nvSpPr>
        <xdr:cNvPr id="151" name="テキスト ボックス 150"/>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10668</xdr:rowOff>
    </xdr:from>
    <xdr:to>
      <xdr:col>4</xdr:col>
      <xdr:colOff>533400</xdr:colOff>
      <xdr:row>61</xdr:row>
      <xdr:rowOff>112268</xdr:rowOff>
    </xdr:to>
    <xdr:sp macro="" textlink="">
      <xdr:nvSpPr>
        <xdr:cNvPr id="152" name="円/楕円 151"/>
        <xdr:cNvSpPr/>
      </xdr:nvSpPr>
      <xdr:spPr>
        <a:xfrm>
          <a:off x="3175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122445</xdr:rowOff>
    </xdr:from>
    <xdr:ext cx="762000" cy="259045"/>
    <xdr:sp macro="" textlink="">
      <xdr:nvSpPr>
        <xdr:cNvPr id="153" name="テキスト ボックス 152"/>
        <xdr:cNvSpPr txBox="1"/>
      </xdr:nvSpPr>
      <xdr:spPr>
        <a:xfrm>
          <a:off x="2844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167386</xdr:rowOff>
    </xdr:from>
    <xdr:to>
      <xdr:col>3</xdr:col>
      <xdr:colOff>330200</xdr:colOff>
      <xdr:row>63</xdr:row>
      <xdr:rowOff>97536</xdr:rowOff>
    </xdr:to>
    <xdr:sp macro="" textlink="">
      <xdr:nvSpPr>
        <xdr:cNvPr id="154" name="円/楕円 153"/>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107713</xdr:rowOff>
    </xdr:from>
    <xdr:ext cx="762000" cy="259045"/>
    <xdr:sp macro="" textlink="">
      <xdr:nvSpPr>
        <xdr:cNvPr id="155" name="テキスト ボックス 154"/>
        <xdr:cNvSpPr txBox="1"/>
      </xdr:nvSpPr>
      <xdr:spPr>
        <a:xfrm>
          <a:off x="1955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46482</xdr:rowOff>
    </xdr:from>
    <xdr:to>
      <xdr:col>2</xdr:col>
      <xdr:colOff>127000</xdr:colOff>
      <xdr:row>64</xdr:row>
      <xdr:rowOff>148082</xdr:rowOff>
    </xdr:to>
    <xdr:sp macro="" textlink="">
      <xdr:nvSpPr>
        <xdr:cNvPr id="156" name="円/楕円 155"/>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132859</xdr:rowOff>
    </xdr:from>
    <xdr:ext cx="762000" cy="259045"/>
    <xdr:sp macro="" textlink="">
      <xdr:nvSpPr>
        <xdr:cNvPr id="157" name="テキスト ボックス 156"/>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[197,573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町の面積が広く、狭隘な谷筋に集落が広範囲に点在している地域特性もあり、支所配置など行政経費について、類似団体より人口当たりの行政効率は低くなる現状がある。</a:t>
          </a:r>
        </a:p>
        <a:p>
          <a:r>
            <a:rPr kumimoji="1" lang="ja-JP" altLang="en-US" sz="1300">
              <a:latin typeface="ＭＳ Ｐゴシック"/>
            </a:rPr>
            <a:t>　今後も公共施設の統廃合や指定管理者制度などの委託化などを通じ、人件費・物件費を中心としたコスト削減により、指標の改善に努める。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65743</xdr:rowOff>
    </xdr:from>
    <xdr:to>
      <xdr:col>7</xdr:col>
      <xdr:colOff>152400</xdr:colOff>
      <xdr:row>83</xdr:row>
      <xdr:rowOff>121638</xdr:rowOff>
    </xdr:to>
    <xdr:cxnSp macro="">
      <xdr:nvCxnSpPr>
        <xdr:cNvPr id="190" name="直線コネクタ 189"/>
        <xdr:cNvCxnSpPr/>
      </xdr:nvCxnSpPr>
      <xdr:spPr>
        <a:xfrm>
          <a:off x="4114800" y="14296093"/>
          <a:ext cx="838200" cy="5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31847</xdr:rowOff>
    </xdr:from>
    <xdr:ext cx="762000" cy="259045"/>
    <xdr:sp macro="" textlink="">
      <xdr:nvSpPr>
        <xdr:cNvPr id="191" name="人件費・物件費等の状況平均値テキスト"/>
        <xdr:cNvSpPr txBox="1"/>
      </xdr:nvSpPr>
      <xdr:spPr>
        <a:xfrm>
          <a:off x="5041900" y="13919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21831</xdr:rowOff>
    </xdr:from>
    <xdr:to>
      <xdr:col>6</xdr:col>
      <xdr:colOff>0</xdr:colOff>
      <xdr:row>83</xdr:row>
      <xdr:rowOff>65743</xdr:rowOff>
    </xdr:to>
    <xdr:cxnSp macro="">
      <xdr:nvCxnSpPr>
        <xdr:cNvPr id="193" name="直線コネクタ 192"/>
        <xdr:cNvCxnSpPr/>
      </xdr:nvCxnSpPr>
      <xdr:spPr>
        <a:xfrm>
          <a:off x="3225800" y="14252181"/>
          <a:ext cx="889000" cy="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109453</xdr:rowOff>
    </xdr:from>
    <xdr:ext cx="736600" cy="259045"/>
    <xdr:sp macro="" textlink="">
      <xdr:nvSpPr>
        <xdr:cNvPr id="195" name="テキスト ボックス 194"/>
        <xdr:cNvSpPr txBox="1"/>
      </xdr:nvSpPr>
      <xdr:spPr>
        <a:xfrm>
          <a:off x="3733800" y="138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6088</xdr:rowOff>
    </xdr:from>
    <xdr:to>
      <xdr:col>4</xdr:col>
      <xdr:colOff>482600</xdr:colOff>
      <xdr:row>83</xdr:row>
      <xdr:rowOff>21831</xdr:rowOff>
    </xdr:to>
    <xdr:cxnSp macro="">
      <xdr:nvCxnSpPr>
        <xdr:cNvPr id="196" name="直線コネクタ 195"/>
        <xdr:cNvCxnSpPr/>
      </xdr:nvCxnSpPr>
      <xdr:spPr>
        <a:xfrm>
          <a:off x="2336800" y="14236438"/>
          <a:ext cx="889000" cy="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198" name="テキスト ボックス 197"/>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6088</xdr:rowOff>
    </xdr:from>
    <xdr:to>
      <xdr:col>3</xdr:col>
      <xdr:colOff>279400</xdr:colOff>
      <xdr:row>83</xdr:row>
      <xdr:rowOff>27994</xdr:rowOff>
    </xdr:to>
    <xdr:cxnSp macro="">
      <xdr:nvCxnSpPr>
        <xdr:cNvPr id="199" name="直線コネクタ 198"/>
        <xdr:cNvCxnSpPr/>
      </xdr:nvCxnSpPr>
      <xdr:spPr>
        <a:xfrm flipV="1">
          <a:off x="1447800" y="14236438"/>
          <a:ext cx="889000" cy="2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70904</xdr:rowOff>
    </xdr:from>
    <xdr:ext cx="762000" cy="259045"/>
    <xdr:sp macro="" textlink="">
      <xdr:nvSpPr>
        <xdr:cNvPr id="201" name="テキスト ボックス 200"/>
        <xdr:cNvSpPr txBox="1"/>
      </xdr:nvSpPr>
      <xdr:spPr>
        <a:xfrm>
          <a:off x="1955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108469</xdr:rowOff>
    </xdr:from>
    <xdr:ext cx="762000" cy="259045"/>
    <xdr:sp macro="" textlink="">
      <xdr:nvSpPr>
        <xdr:cNvPr id="203" name="テキスト ボックス 202"/>
        <xdr:cNvSpPr txBox="1"/>
      </xdr:nvSpPr>
      <xdr:spPr>
        <a:xfrm>
          <a:off x="1066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70838</xdr:rowOff>
    </xdr:from>
    <xdr:to>
      <xdr:col>7</xdr:col>
      <xdr:colOff>203200</xdr:colOff>
      <xdr:row>84</xdr:row>
      <xdr:rowOff>988</xdr:rowOff>
    </xdr:to>
    <xdr:sp macro="" textlink="">
      <xdr:nvSpPr>
        <xdr:cNvPr id="209" name="円/楕円 208"/>
        <xdr:cNvSpPr/>
      </xdr:nvSpPr>
      <xdr:spPr>
        <a:xfrm>
          <a:off x="4902200" y="143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42915</xdr:rowOff>
    </xdr:from>
    <xdr:ext cx="762000" cy="259045"/>
    <xdr:sp macro="" textlink="">
      <xdr:nvSpPr>
        <xdr:cNvPr id="210" name="人件費・物件費等の状況該当値テキスト"/>
        <xdr:cNvSpPr txBox="1"/>
      </xdr:nvSpPr>
      <xdr:spPr>
        <a:xfrm>
          <a:off x="5041900" y="1427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197,573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14943</xdr:rowOff>
    </xdr:from>
    <xdr:to>
      <xdr:col>6</xdr:col>
      <xdr:colOff>50800</xdr:colOff>
      <xdr:row>83</xdr:row>
      <xdr:rowOff>116543</xdr:rowOff>
    </xdr:to>
    <xdr:sp macro="" textlink="">
      <xdr:nvSpPr>
        <xdr:cNvPr id="211" name="円/楕円 210"/>
        <xdr:cNvSpPr/>
      </xdr:nvSpPr>
      <xdr:spPr>
        <a:xfrm>
          <a:off x="4064000" y="142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101320</xdr:rowOff>
    </xdr:from>
    <xdr:ext cx="736600" cy="259045"/>
    <xdr:sp macro="" textlink="">
      <xdr:nvSpPr>
        <xdr:cNvPr id="212" name="テキスト ボックス 211"/>
        <xdr:cNvSpPr txBox="1"/>
      </xdr:nvSpPr>
      <xdr:spPr>
        <a:xfrm>
          <a:off x="3733800" y="14331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185,991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142481</xdr:rowOff>
    </xdr:from>
    <xdr:to>
      <xdr:col>4</xdr:col>
      <xdr:colOff>533400</xdr:colOff>
      <xdr:row>83</xdr:row>
      <xdr:rowOff>72631</xdr:rowOff>
    </xdr:to>
    <xdr:sp macro="" textlink="">
      <xdr:nvSpPr>
        <xdr:cNvPr id="213" name="円/楕円 212"/>
        <xdr:cNvSpPr/>
      </xdr:nvSpPr>
      <xdr:spPr>
        <a:xfrm>
          <a:off x="3175000" y="142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57408</xdr:rowOff>
    </xdr:from>
    <xdr:ext cx="762000" cy="259045"/>
    <xdr:sp macro="" textlink="">
      <xdr:nvSpPr>
        <xdr:cNvPr id="214" name="テキスト ボックス 213"/>
        <xdr:cNvSpPr txBox="1"/>
      </xdr:nvSpPr>
      <xdr:spPr>
        <a:xfrm>
          <a:off x="2844800" y="1428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176,892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126738</xdr:rowOff>
    </xdr:from>
    <xdr:to>
      <xdr:col>3</xdr:col>
      <xdr:colOff>330200</xdr:colOff>
      <xdr:row>83</xdr:row>
      <xdr:rowOff>56888</xdr:rowOff>
    </xdr:to>
    <xdr:sp macro="" textlink="">
      <xdr:nvSpPr>
        <xdr:cNvPr id="215" name="円/楕円 214"/>
        <xdr:cNvSpPr/>
      </xdr:nvSpPr>
      <xdr:spPr>
        <a:xfrm>
          <a:off x="2286000" y="1418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41665</xdr:rowOff>
    </xdr:from>
    <xdr:ext cx="762000" cy="259045"/>
    <xdr:sp macro="" textlink="">
      <xdr:nvSpPr>
        <xdr:cNvPr id="216" name="テキスト ボックス 215"/>
        <xdr:cNvSpPr txBox="1"/>
      </xdr:nvSpPr>
      <xdr:spPr>
        <a:xfrm>
          <a:off x="1955800" y="142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173,630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148644</xdr:rowOff>
    </xdr:from>
    <xdr:to>
      <xdr:col>2</xdr:col>
      <xdr:colOff>127000</xdr:colOff>
      <xdr:row>83</xdr:row>
      <xdr:rowOff>78794</xdr:rowOff>
    </xdr:to>
    <xdr:sp macro="" textlink="">
      <xdr:nvSpPr>
        <xdr:cNvPr id="217" name="円/楕円 216"/>
        <xdr:cNvSpPr/>
      </xdr:nvSpPr>
      <xdr:spPr>
        <a:xfrm>
          <a:off x="1397000" y="142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63571</xdr:rowOff>
    </xdr:from>
    <xdr:ext cx="762000" cy="259045"/>
    <xdr:sp macro="" textlink="">
      <xdr:nvSpPr>
        <xdr:cNvPr id="218" name="テキスト ボックス 217"/>
        <xdr:cNvSpPr txBox="1"/>
      </xdr:nvSpPr>
      <xdr:spPr>
        <a:xfrm>
          <a:off x="1066800" y="1429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国家公務員の時限的な（２年間）給与改定特例法による措置により一時的に上昇したが、常に全国平均はもとより類似団体平均より低い値で良好に推移している。</a:t>
          </a:r>
        </a:p>
        <a:p>
          <a:r>
            <a:rPr kumimoji="1" lang="ja-JP" altLang="en-US" sz="1300">
              <a:latin typeface="ＭＳ Ｐゴシック"/>
            </a:rPr>
            <a:t>　今後も、より一層の給与の適正化に努める。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83</xdr:row>
      <xdr:rowOff>152654</xdr:rowOff>
    </xdr:to>
    <xdr:cxnSp macro="">
      <xdr:nvCxnSpPr>
        <xdr:cNvPr id="250" name="直線コネクタ 249"/>
        <xdr:cNvCxnSpPr/>
      </xdr:nvCxnSpPr>
      <xdr:spPr>
        <a:xfrm flipV="1">
          <a:off x="16179800" y="143637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66564</xdr:rowOff>
    </xdr:from>
    <xdr:ext cx="762000" cy="259045"/>
    <xdr:sp macro="" textlink="">
      <xdr:nvSpPr>
        <xdr:cNvPr id="251" name="給与水準   （国との比較）平均値テキスト"/>
        <xdr:cNvSpPr txBox="1"/>
      </xdr:nvSpPr>
      <xdr:spPr>
        <a:xfrm>
          <a:off x="17106900" y="14468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143002</xdr:rowOff>
    </xdr:from>
    <xdr:to>
      <xdr:col>23</xdr:col>
      <xdr:colOff>406400</xdr:colOff>
      <xdr:row>83</xdr:row>
      <xdr:rowOff>152654</xdr:rowOff>
    </xdr:to>
    <xdr:cxnSp macro="">
      <xdr:nvCxnSpPr>
        <xdr:cNvPr id="253" name="直線コネクタ 252"/>
        <xdr:cNvCxnSpPr/>
      </xdr:nvCxnSpPr>
      <xdr:spPr>
        <a:xfrm>
          <a:off x="15290800" y="1437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4" name="フローチャート : 判断 253"/>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55" name="テキスト ボックス 254"/>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143002</xdr:rowOff>
    </xdr:from>
    <xdr:to>
      <xdr:col>22</xdr:col>
      <xdr:colOff>203200</xdr:colOff>
      <xdr:row>88</xdr:row>
      <xdr:rowOff>19304</xdr:rowOff>
    </xdr:to>
    <xdr:cxnSp macro="">
      <xdr:nvCxnSpPr>
        <xdr:cNvPr id="256" name="直線コネクタ 255"/>
        <xdr:cNvCxnSpPr/>
      </xdr:nvCxnSpPr>
      <xdr:spPr>
        <a:xfrm flipV="1">
          <a:off x="14401800" y="14373352"/>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7" name="フローチャート : 判断 256"/>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58" name="テキスト ボックス 257"/>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82296</xdr:rowOff>
    </xdr:from>
    <xdr:to>
      <xdr:col>21</xdr:col>
      <xdr:colOff>0</xdr:colOff>
      <xdr:row>88</xdr:row>
      <xdr:rowOff>19304</xdr:rowOff>
    </xdr:to>
    <xdr:cxnSp macro="">
      <xdr:nvCxnSpPr>
        <xdr:cNvPr id="259" name="直線コネクタ 258"/>
        <xdr:cNvCxnSpPr/>
      </xdr:nvCxnSpPr>
      <xdr:spPr>
        <a:xfrm>
          <a:off x="13512800" y="1482699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0" name="フローチャート : 判断 259"/>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1" name="テキスト ボックス 260"/>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2" name="フローチャート : 判断 261"/>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63" name="テキスト ボックス 262"/>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9" name="円/楕円 268"/>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0"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101854</xdr:rowOff>
    </xdr:from>
    <xdr:to>
      <xdr:col>23</xdr:col>
      <xdr:colOff>457200</xdr:colOff>
      <xdr:row>84</xdr:row>
      <xdr:rowOff>32004</xdr:rowOff>
    </xdr:to>
    <xdr:sp macro="" textlink="">
      <xdr:nvSpPr>
        <xdr:cNvPr id="271" name="円/楕円 270"/>
        <xdr:cNvSpPr/>
      </xdr:nvSpPr>
      <xdr:spPr>
        <a:xfrm>
          <a:off x="16129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42181</xdr:rowOff>
    </xdr:from>
    <xdr:ext cx="736600" cy="259045"/>
    <xdr:sp macro="" textlink="">
      <xdr:nvSpPr>
        <xdr:cNvPr id="272" name="テキスト ボックス 271"/>
        <xdr:cNvSpPr txBox="1"/>
      </xdr:nvSpPr>
      <xdr:spPr>
        <a:xfrm>
          <a:off x="15798800" y="1410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92202</xdr:rowOff>
    </xdr:from>
    <xdr:to>
      <xdr:col>22</xdr:col>
      <xdr:colOff>254000</xdr:colOff>
      <xdr:row>84</xdr:row>
      <xdr:rowOff>22352</xdr:rowOff>
    </xdr:to>
    <xdr:sp macro="" textlink="">
      <xdr:nvSpPr>
        <xdr:cNvPr id="273" name="円/楕円 272"/>
        <xdr:cNvSpPr/>
      </xdr:nvSpPr>
      <xdr:spPr>
        <a:xfrm>
          <a:off x="15240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74" name="テキスト ボックス 273"/>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139954</xdr:rowOff>
    </xdr:from>
    <xdr:to>
      <xdr:col>21</xdr:col>
      <xdr:colOff>50800</xdr:colOff>
      <xdr:row>88</xdr:row>
      <xdr:rowOff>70104</xdr:rowOff>
    </xdr:to>
    <xdr:sp macro="" textlink="">
      <xdr:nvSpPr>
        <xdr:cNvPr id="275" name="円/楕円 274"/>
        <xdr:cNvSpPr/>
      </xdr:nvSpPr>
      <xdr:spPr>
        <a:xfrm>
          <a:off x="14351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80281</xdr:rowOff>
    </xdr:from>
    <xdr:ext cx="762000" cy="259045"/>
    <xdr:sp macro="" textlink="">
      <xdr:nvSpPr>
        <xdr:cNvPr id="276" name="テキスト ボックス 275"/>
        <xdr:cNvSpPr txBox="1"/>
      </xdr:nvSpPr>
      <xdr:spPr>
        <a:xfrm>
          <a:off x="14020800" y="14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31496</xdr:rowOff>
    </xdr:from>
    <xdr:to>
      <xdr:col>19</xdr:col>
      <xdr:colOff>533400</xdr:colOff>
      <xdr:row>86</xdr:row>
      <xdr:rowOff>133096</xdr:rowOff>
    </xdr:to>
    <xdr:sp macro="" textlink="">
      <xdr:nvSpPr>
        <xdr:cNvPr id="277" name="円/楕円 276"/>
        <xdr:cNvSpPr/>
      </xdr:nvSpPr>
      <xdr:spPr>
        <a:xfrm>
          <a:off x="13462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143273</xdr:rowOff>
    </xdr:from>
    <xdr:ext cx="762000" cy="259045"/>
    <xdr:sp macro="" textlink="">
      <xdr:nvSpPr>
        <xdr:cNvPr id="278" name="テキスト ボックス 277"/>
        <xdr:cNvSpPr txBox="1"/>
      </xdr:nvSpPr>
      <xdr:spPr>
        <a:xfrm>
          <a:off x="13131800" y="145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合併以降、新規採用を抑え、指標の改善に取り組んでいるところである。</a:t>
          </a:r>
        </a:p>
        <a:p>
          <a:r>
            <a:rPr kumimoji="1" lang="ja-JP" altLang="en-US" sz="1300">
              <a:latin typeface="ＭＳ Ｐゴシック"/>
            </a:rPr>
            <a:t>　今後も、定員適正化計画に基づき、早期勧奨退職の募集も行いながら、適切な定員管理に努める。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62593</xdr:rowOff>
    </xdr:from>
    <xdr:to>
      <xdr:col>24</xdr:col>
      <xdr:colOff>558800</xdr:colOff>
      <xdr:row>63</xdr:row>
      <xdr:rowOff>103959</xdr:rowOff>
    </xdr:to>
    <xdr:cxnSp macro="">
      <xdr:nvCxnSpPr>
        <xdr:cNvPr id="315" name="直線コネクタ 314"/>
        <xdr:cNvCxnSpPr/>
      </xdr:nvCxnSpPr>
      <xdr:spPr>
        <a:xfrm>
          <a:off x="16179800" y="1086394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16"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62593</xdr:rowOff>
    </xdr:from>
    <xdr:to>
      <xdr:col>23</xdr:col>
      <xdr:colOff>406400</xdr:colOff>
      <xdr:row>63</xdr:row>
      <xdr:rowOff>64316</xdr:rowOff>
    </xdr:to>
    <xdr:cxnSp macro="">
      <xdr:nvCxnSpPr>
        <xdr:cNvPr id="318" name="直線コネクタ 317"/>
        <xdr:cNvCxnSpPr/>
      </xdr:nvCxnSpPr>
      <xdr:spPr>
        <a:xfrm flipV="1">
          <a:off x="15290800" y="10863943"/>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19" name="フローチャート : 判断 318"/>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16708</xdr:rowOff>
    </xdr:from>
    <xdr:ext cx="736600" cy="259045"/>
    <xdr:sp macro="" textlink="">
      <xdr:nvSpPr>
        <xdr:cNvPr id="320" name="テキスト ボックス 319"/>
        <xdr:cNvSpPr txBox="1"/>
      </xdr:nvSpPr>
      <xdr:spPr>
        <a:xfrm>
          <a:off x="15798800" y="1047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64316</xdr:rowOff>
    </xdr:from>
    <xdr:to>
      <xdr:col>22</xdr:col>
      <xdr:colOff>203200</xdr:colOff>
      <xdr:row>64</xdr:row>
      <xdr:rowOff>61776</xdr:rowOff>
    </xdr:to>
    <xdr:cxnSp macro="">
      <xdr:nvCxnSpPr>
        <xdr:cNvPr id="321" name="直線コネクタ 320"/>
        <xdr:cNvCxnSpPr/>
      </xdr:nvCxnSpPr>
      <xdr:spPr>
        <a:xfrm flipV="1">
          <a:off x="14401800" y="1086566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2" name="フローチャート : 判断 321"/>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16708</xdr:rowOff>
    </xdr:from>
    <xdr:ext cx="762000" cy="259045"/>
    <xdr:sp macro="" textlink="">
      <xdr:nvSpPr>
        <xdr:cNvPr id="323" name="テキスト ボックス 322"/>
        <xdr:cNvSpPr txBox="1"/>
      </xdr:nvSpPr>
      <xdr:spPr>
        <a:xfrm>
          <a:off x="14909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61776</xdr:rowOff>
    </xdr:from>
    <xdr:to>
      <xdr:col>21</xdr:col>
      <xdr:colOff>0</xdr:colOff>
      <xdr:row>64</xdr:row>
      <xdr:rowOff>115207</xdr:rowOff>
    </xdr:to>
    <xdr:cxnSp macro="">
      <xdr:nvCxnSpPr>
        <xdr:cNvPr id="324" name="直線コネクタ 323"/>
        <xdr:cNvCxnSpPr/>
      </xdr:nvCxnSpPr>
      <xdr:spPr>
        <a:xfrm flipV="1">
          <a:off x="13512800" y="11034576"/>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5" name="フローチャート : 判断 324"/>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23603</xdr:rowOff>
    </xdr:from>
    <xdr:ext cx="762000" cy="259045"/>
    <xdr:sp macro="" textlink="">
      <xdr:nvSpPr>
        <xdr:cNvPr id="326" name="テキスト ボックス 325"/>
        <xdr:cNvSpPr txBox="1"/>
      </xdr:nvSpPr>
      <xdr:spPr>
        <a:xfrm>
          <a:off x="14020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7" name="フローチャート : 判断 326"/>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40839</xdr:rowOff>
    </xdr:from>
    <xdr:ext cx="762000" cy="259045"/>
    <xdr:sp macro="" textlink="">
      <xdr:nvSpPr>
        <xdr:cNvPr id="328" name="テキスト ボックス 327"/>
        <xdr:cNvSpPr txBox="1"/>
      </xdr:nvSpPr>
      <xdr:spPr>
        <a:xfrm>
          <a:off x="13131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53159</xdr:rowOff>
    </xdr:from>
    <xdr:to>
      <xdr:col>24</xdr:col>
      <xdr:colOff>609600</xdr:colOff>
      <xdr:row>63</xdr:row>
      <xdr:rowOff>154759</xdr:rowOff>
    </xdr:to>
    <xdr:sp macro="" textlink="">
      <xdr:nvSpPr>
        <xdr:cNvPr id="334" name="円/楕円 333"/>
        <xdr:cNvSpPr/>
      </xdr:nvSpPr>
      <xdr:spPr>
        <a:xfrm>
          <a:off x="169672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25236</xdr:rowOff>
    </xdr:from>
    <xdr:ext cx="762000" cy="259045"/>
    <xdr:sp macro="" textlink="">
      <xdr:nvSpPr>
        <xdr:cNvPr id="335" name="定員管理の状況該当値テキスト"/>
        <xdr:cNvSpPr txBox="1"/>
      </xdr:nvSpPr>
      <xdr:spPr>
        <a:xfrm>
          <a:off x="17106900" y="1082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11793</xdr:rowOff>
    </xdr:from>
    <xdr:to>
      <xdr:col>23</xdr:col>
      <xdr:colOff>457200</xdr:colOff>
      <xdr:row>63</xdr:row>
      <xdr:rowOff>113393</xdr:rowOff>
    </xdr:to>
    <xdr:sp macro="" textlink="">
      <xdr:nvSpPr>
        <xdr:cNvPr id="336" name="円/楕円 335"/>
        <xdr:cNvSpPr/>
      </xdr:nvSpPr>
      <xdr:spPr>
        <a:xfrm>
          <a:off x="16129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98170</xdr:rowOff>
    </xdr:from>
    <xdr:ext cx="736600" cy="259045"/>
    <xdr:sp macro="" textlink="">
      <xdr:nvSpPr>
        <xdr:cNvPr id="337" name="テキスト ボックス 336"/>
        <xdr:cNvSpPr txBox="1"/>
      </xdr:nvSpPr>
      <xdr:spPr>
        <a:xfrm>
          <a:off x="15798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13516</xdr:rowOff>
    </xdr:from>
    <xdr:to>
      <xdr:col>22</xdr:col>
      <xdr:colOff>254000</xdr:colOff>
      <xdr:row>63</xdr:row>
      <xdr:rowOff>115116</xdr:rowOff>
    </xdr:to>
    <xdr:sp macro="" textlink="">
      <xdr:nvSpPr>
        <xdr:cNvPr id="338" name="円/楕円 337"/>
        <xdr:cNvSpPr/>
      </xdr:nvSpPr>
      <xdr:spPr>
        <a:xfrm>
          <a:off x="15240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99893</xdr:rowOff>
    </xdr:from>
    <xdr:ext cx="762000" cy="259045"/>
    <xdr:sp macro="" textlink="">
      <xdr:nvSpPr>
        <xdr:cNvPr id="339" name="テキスト ボックス 338"/>
        <xdr:cNvSpPr txBox="1"/>
      </xdr:nvSpPr>
      <xdr:spPr>
        <a:xfrm>
          <a:off x="14909800" y="109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10976</xdr:rowOff>
    </xdr:from>
    <xdr:to>
      <xdr:col>21</xdr:col>
      <xdr:colOff>50800</xdr:colOff>
      <xdr:row>64</xdr:row>
      <xdr:rowOff>112576</xdr:rowOff>
    </xdr:to>
    <xdr:sp macro="" textlink="">
      <xdr:nvSpPr>
        <xdr:cNvPr id="340" name="円/楕円 339"/>
        <xdr:cNvSpPr/>
      </xdr:nvSpPr>
      <xdr:spPr>
        <a:xfrm>
          <a:off x="14351000" y="109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97353</xdr:rowOff>
    </xdr:from>
    <xdr:ext cx="762000" cy="259045"/>
    <xdr:sp macro="" textlink="">
      <xdr:nvSpPr>
        <xdr:cNvPr id="341" name="テキスト ボックス 340"/>
        <xdr:cNvSpPr txBox="1"/>
      </xdr:nvSpPr>
      <xdr:spPr>
        <a:xfrm>
          <a:off x="14020800" y="1107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64407</xdr:rowOff>
    </xdr:from>
    <xdr:to>
      <xdr:col>19</xdr:col>
      <xdr:colOff>533400</xdr:colOff>
      <xdr:row>64</xdr:row>
      <xdr:rowOff>166007</xdr:rowOff>
    </xdr:to>
    <xdr:sp macro="" textlink="">
      <xdr:nvSpPr>
        <xdr:cNvPr id="342" name="円/楕円 341"/>
        <xdr:cNvSpPr/>
      </xdr:nvSpPr>
      <xdr:spPr>
        <a:xfrm>
          <a:off x="13462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150784</xdr:rowOff>
    </xdr:from>
    <xdr:ext cx="762000" cy="259045"/>
    <xdr:sp macro="" textlink="">
      <xdr:nvSpPr>
        <xdr:cNvPr id="343" name="テキスト ボックス 342"/>
        <xdr:cNvSpPr txBox="1"/>
      </xdr:nvSpPr>
      <xdr:spPr>
        <a:xfrm>
          <a:off x="13131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年度以降に実施した繰上償還によって年々公債費を削減したため、当該指標についても着実に改善しており、平成</a:t>
          </a:r>
          <a:r>
            <a:rPr kumimoji="1" lang="en-US" altLang="ja-JP" sz="1300">
              <a:latin typeface="ＭＳ Ｐゴシック"/>
            </a:rPr>
            <a:t>27</a:t>
          </a:r>
          <a:r>
            <a:rPr kumimoji="1" lang="ja-JP" altLang="en-US" sz="1300">
              <a:latin typeface="ＭＳ Ｐゴシック"/>
            </a:rPr>
            <a:t>年度は前年度比で</a:t>
          </a:r>
          <a:r>
            <a:rPr kumimoji="1" lang="en-US" altLang="ja-JP" sz="1300">
              <a:latin typeface="ＭＳ Ｐゴシック"/>
            </a:rPr>
            <a:t>2.3</a:t>
          </a:r>
          <a:r>
            <a:rPr kumimoji="1" lang="ja-JP" altLang="en-US" sz="1300">
              <a:latin typeface="ＭＳ Ｐゴシック"/>
            </a:rPr>
            <a:t>ポイント改善した。</a:t>
          </a:r>
        </a:p>
        <a:p>
          <a:r>
            <a:rPr kumimoji="1" lang="ja-JP" altLang="en-US" sz="1300">
              <a:latin typeface="ＭＳ Ｐゴシック"/>
            </a:rPr>
            <a:t>　今後も地方債発行額の抑制、繰上償還の実施など、財政の健全化に努める。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43</xdr:row>
      <xdr:rowOff>14817</xdr:rowOff>
    </xdr:to>
    <xdr:cxnSp macro="">
      <xdr:nvCxnSpPr>
        <xdr:cNvPr id="372" name="直線コネクタ 371"/>
        <xdr:cNvCxnSpPr/>
      </xdr:nvCxnSpPr>
      <xdr:spPr>
        <a:xfrm flipV="1">
          <a:off x="17018000" y="6269143"/>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3"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74" name="直線コネクタ 373"/>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60113</xdr:rowOff>
    </xdr:from>
    <xdr:to>
      <xdr:col>24</xdr:col>
      <xdr:colOff>558800</xdr:colOff>
      <xdr:row>42</xdr:row>
      <xdr:rowOff>73660</xdr:rowOff>
    </xdr:to>
    <xdr:cxnSp macro="">
      <xdr:nvCxnSpPr>
        <xdr:cNvPr id="377" name="直線コネクタ 376"/>
        <xdr:cNvCxnSpPr/>
      </xdr:nvCxnSpPr>
      <xdr:spPr>
        <a:xfrm flipV="1">
          <a:off x="16179800" y="708956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78"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9" name="フローチャート :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43</xdr:row>
      <xdr:rowOff>135467</xdr:rowOff>
    </xdr:to>
    <xdr:cxnSp macro="">
      <xdr:nvCxnSpPr>
        <xdr:cNvPr id="380" name="直線コネクタ 379"/>
        <xdr:cNvCxnSpPr/>
      </xdr:nvCxnSpPr>
      <xdr:spPr>
        <a:xfrm flipV="1">
          <a:off x="15290800" y="727456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1" name="フローチャート : 判断 380"/>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2" name="テキスト ボックス 381"/>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135467</xdr:rowOff>
    </xdr:from>
    <xdr:to>
      <xdr:col>22</xdr:col>
      <xdr:colOff>203200</xdr:colOff>
      <xdr:row>45</xdr:row>
      <xdr:rowOff>1694</xdr:rowOff>
    </xdr:to>
    <xdr:cxnSp macro="">
      <xdr:nvCxnSpPr>
        <xdr:cNvPr id="383" name="直線コネクタ 382"/>
        <xdr:cNvCxnSpPr/>
      </xdr:nvCxnSpPr>
      <xdr:spPr>
        <a:xfrm flipV="1">
          <a:off x="14401800" y="750781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4" name="フローチャート : 判断 383"/>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5" name="テキスト ボックス 384"/>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1694</xdr:rowOff>
    </xdr:from>
    <xdr:to>
      <xdr:col>21</xdr:col>
      <xdr:colOff>0</xdr:colOff>
      <xdr:row>45</xdr:row>
      <xdr:rowOff>130387</xdr:rowOff>
    </xdr:to>
    <xdr:cxnSp macro="">
      <xdr:nvCxnSpPr>
        <xdr:cNvPr id="386" name="直線コネクタ 385"/>
        <xdr:cNvCxnSpPr/>
      </xdr:nvCxnSpPr>
      <xdr:spPr>
        <a:xfrm flipV="1">
          <a:off x="13512800" y="771694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41487</xdr:rowOff>
    </xdr:from>
    <xdr:to>
      <xdr:col>21</xdr:col>
      <xdr:colOff>50800</xdr:colOff>
      <xdr:row>41</xdr:row>
      <xdr:rowOff>143087</xdr:rowOff>
    </xdr:to>
    <xdr:sp macro="" textlink="">
      <xdr:nvSpPr>
        <xdr:cNvPr id="387" name="フローチャート : 判断 386"/>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388" name="テキスト ボックス 387"/>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89" name="フローチャート : 判断 388"/>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90" name="テキスト ボックス 389"/>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96" name="円/楕円 395"/>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152840</xdr:rowOff>
    </xdr:from>
    <xdr:ext cx="762000" cy="259045"/>
    <xdr:sp macro="" textlink="">
      <xdr:nvSpPr>
        <xdr:cNvPr id="397" name="公債費負担の状況該当値テキスト"/>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98" name="円/楕円 397"/>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399" name="テキスト ボックス 398"/>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84667</xdr:rowOff>
    </xdr:from>
    <xdr:to>
      <xdr:col>22</xdr:col>
      <xdr:colOff>254000</xdr:colOff>
      <xdr:row>44</xdr:row>
      <xdr:rowOff>14817</xdr:rowOff>
    </xdr:to>
    <xdr:sp macro="" textlink="">
      <xdr:nvSpPr>
        <xdr:cNvPr id="400" name="円/楕円 399"/>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171044</xdr:rowOff>
    </xdr:from>
    <xdr:ext cx="762000" cy="259045"/>
    <xdr:sp macro="" textlink="">
      <xdr:nvSpPr>
        <xdr:cNvPr id="401" name="テキスト ボックス 400"/>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122344</xdr:rowOff>
    </xdr:from>
    <xdr:to>
      <xdr:col>21</xdr:col>
      <xdr:colOff>50800</xdr:colOff>
      <xdr:row>45</xdr:row>
      <xdr:rowOff>52494</xdr:rowOff>
    </xdr:to>
    <xdr:sp macro="" textlink="">
      <xdr:nvSpPr>
        <xdr:cNvPr id="402" name="円/楕円 401"/>
        <xdr:cNvSpPr/>
      </xdr:nvSpPr>
      <xdr:spPr>
        <a:xfrm>
          <a:off x="14351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37271</xdr:rowOff>
    </xdr:from>
    <xdr:ext cx="762000" cy="259045"/>
    <xdr:sp macro="" textlink="">
      <xdr:nvSpPr>
        <xdr:cNvPr id="403" name="テキスト ボックス 402"/>
        <xdr:cNvSpPr txBox="1"/>
      </xdr:nvSpPr>
      <xdr:spPr>
        <a:xfrm>
          <a:off x="14020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79587</xdr:rowOff>
    </xdr:from>
    <xdr:to>
      <xdr:col>19</xdr:col>
      <xdr:colOff>533400</xdr:colOff>
      <xdr:row>46</xdr:row>
      <xdr:rowOff>9737</xdr:rowOff>
    </xdr:to>
    <xdr:sp macro="" textlink="">
      <xdr:nvSpPr>
        <xdr:cNvPr id="404" name="円/楕円 403"/>
        <xdr:cNvSpPr/>
      </xdr:nvSpPr>
      <xdr:spPr>
        <a:xfrm>
          <a:off x="13462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165964</xdr:rowOff>
    </xdr:from>
    <xdr:ext cx="762000" cy="259045"/>
    <xdr:sp macro="" textlink="">
      <xdr:nvSpPr>
        <xdr:cNvPr id="405" name="テキスト ボックス 404"/>
        <xdr:cNvSpPr txBox="1"/>
      </xdr:nvSpPr>
      <xdr:spPr>
        <a:xfrm>
          <a:off x="13131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学校耐震化等の大型建設事業が相次いだため、地方債現在高は増加傾向だが、退職手当組合に対する負担金（累積負担・給付差分）が年々減少していることに加え、財政調整基金を中心とした充当可能基金が増加していることもあり、前年度比で</a:t>
          </a:r>
          <a:r>
            <a:rPr kumimoji="1" lang="en-US" altLang="ja-JP" sz="1300">
              <a:latin typeface="ＭＳ Ｐゴシック"/>
            </a:rPr>
            <a:t>25.4</a:t>
          </a:r>
          <a:r>
            <a:rPr kumimoji="1" lang="ja-JP" altLang="en-US" sz="1300">
              <a:latin typeface="ＭＳ Ｐゴシック"/>
            </a:rPr>
            <a:t>ポイント改善した。</a:t>
          </a:r>
        </a:p>
        <a:p>
          <a:r>
            <a:rPr kumimoji="1" lang="ja-JP" altLang="en-US" sz="1300">
              <a:latin typeface="ＭＳ Ｐゴシック"/>
            </a:rPr>
            <a:t>　今後も地方債残高を計画的に管理し、財政の健全化に努める。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8086</xdr:rowOff>
    </xdr:to>
    <xdr:cxnSp macro="">
      <xdr:nvCxnSpPr>
        <xdr:cNvPr id="434" name="直線コネクタ 433"/>
        <xdr:cNvCxnSpPr/>
      </xdr:nvCxnSpPr>
      <xdr:spPr>
        <a:xfrm flipV="1">
          <a:off x="17018000" y="2370667"/>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151613</xdr:rowOff>
    </xdr:from>
    <xdr:ext cx="762000" cy="259045"/>
    <xdr:sp macro="" textlink="">
      <xdr:nvSpPr>
        <xdr:cNvPr id="435" name="将来負担の状況最小値テキスト"/>
        <xdr:cNvSpPr txBox="1"/>
      </xdr:nvSpPr>
      <xdr:spPr>
        <a:xfrm>
          <a:off x="17106900" y="358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21</xdr:row>
      <xdr:rowOff>8086</xdr:rowOff>
    </xdr:from>
    <xdr:to>
      <xdr:col>24</xdr:col>
      <xdr:colOff>647700</xdr:colOff>
      <xdr:row>21</xdr:row>
      <xdr:rowOff>8086</xdr:rowOff>
    </xdr:to>
    <xdr:cxnSp macro="">
      <xdr:nvCxnSpPr>
        <xdr:cNvPr id="436" name="直線コネクタ 435"/>
        <xdr:cNvCxnSpPr/>
      </xdr:nvCxnSpPr>
      <xdr:spPr>
        <a:xfrm>
          <a:off x="16929100" y="360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116247</xdr:rowOff>
    </xdr:from>
    <xdr:to>
      <xdr:col>24</xdr:col>
      <xdr:colOff>558800</xdr:colOff>
      <xdr:row>19</xdr:row>
      <xdr:rowOff>149098</xdr:rowOff>
    </xdr:to>
    <xdr:cxnSp macro="">
      <xdr:nvCxnSpPr>
        <xdr:cNvPr id="439" name="直線コネクタ 438"/>
        <xdr:cNvCxnSpPr/>
      </xdr:nvCxnSpPr>
      <xdr:spPr>
        <a:xfrm flipV="1">
          <a:off x="16179800" y="3202347"/>
          <a:ext cx="838200" cy="20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125789</xdr:rowOff>
    </xdr:from>
    <xdr:ext cx="762000" cy="259045"/>
    <xdr:sp macro="" textlink="">
      <xdr:nvSpPr>
        <xdr:cNvPr id="440" name="将来負担の状況平均値テキスト"/>
        <xdr:cNvSpPr txBox="1"/>
      </xdr:nvSpPr>
      <xdr:spPr>
        <a:xfrm>
          <a:off x="17106900" y="2526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109262</xdr:rowOff>
    </xdr:from>
    <xdr:to>
      <xdr:col>24</xdr:col>
      <xdr:colOff>609600</xdr:colOff>
      <xdr:row>16</xdr:row>
      <xdr:rowOff>39412</xdr:rowOff>
    </xdr:to>
    <xdr:sp macro="" textlink="">
      <xdr:nvSpPr>
        <xdr:cNvPr id="441" name="フローチャート : 判断 440"/>
        <xdr:cNvSpPr/>
      </xdr:nvSpPr>
      <xdr:spPr>
        <a:xfrm>
          <a:off x="16967200" y="268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149098</xdr:rowOff>
    </xdr:from>
    <xdr:to>
      <xdr:col>23</xdr:col>
      <xdr:colOff>406400</xdr:colOff>
      <xdr:row>20</xdr:row>
      <xdr:rowOff>170688</xdr:rowOff>
    </xdr:to>
    <xdr:cxnSp macro="">
      <xdr:nvCxnSpPr>
        <xdr:cNvPr id="442" name="直線コネクタ 441"/>
        <xdr:cNvCxnSpPr/>
      </xdr:nvCxnSpPr>
      <xdr:spPr>
        <a:xfrm flipV="1">
          <a:off x="15290800" y="340664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139827</xdr:rowOff>
    </xdr:from>
    <xdr:to>
      <xdr:col>23</xdr:col>
      <xdr:colOff>457200</xdr:colOff>
      <xdr:row>16</xdr:row>
      <xdr:rowOff>69977</xdr:rowOff>
    </xdr:to>
    <xdr:sp macro="" textlink="">
      <xdr:nvSpPr>
        <xdr:cNvPr id="443" name="フローチャート : 判断 442"/>
        <xdr:cNvSpPr/>
      </xdr:nvSpPr>
      <xdr:spPr>
        <a:xfrm>
          <a:off x="16129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80154</xdr:rowOff>
    </xdr:from>
    <xdr:ext cx="736600" cy="259045"/>
    <xdr:sp macro="" textlink="">
      <xdr:nvSpPr>
        <xdr:cNvPr id="444" name="テキスト ボックス 443"/>
        <xdr:cNvSpPr txBox="1"/>
      </xdr:nvSpPr>
      <xdr:spPr>
        <a:xfrm>
          <a:off x="15798800" y="248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170688</xdr:rowOff>
    </xdr:from>
    <xdr:to>
      <xdr:col>22</xdr:col>
      <xdr:colOff>203200</xdr:colOff>
      <xdr:row>22</xdr:row>
      <xdr:rowOff>42545</xdr:rowOff>
    </xdr:to>
    <xdr:cxnSp macro="">
      <xdr:nvCxnSpPr>
        <xdr:cNvPr id="445" name="直線コネクタ 444"/>
        <xdr:cNvCxnSpPr/>
      </xdr:nvCxnSpPr>
      <xdr:spPr>
        <a:xfrm flipV="1">
          <a:off x="14401800" y="3599688"/>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15833</xdr:rowOff>
    </xdr:from>
    <xdr:to>
      <xdr:col>22</xdr:col>
      <xdr:colOff>254000</xdr:colOff>
      <xdr:row>16</xdr:row>
      <xdr:rowOff>117433</xdr:rowOff>
    </xdr:to>
    <xdr:sp macro="" textlink="">
      <xdr:nvSpPr>
        <xdr:cNvPr id="446" name="フローチャート : 判断 445"/>
        <xdr:cNvSpPr/>
      </xdr:nvSpPr>
      <xdr:spPr>
        <a:xfrm>
          <a:off x="15240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127610</xdr:rowOff>
    </xdr:from>
    <xdr:ext cx="762000" cy="259045"/>
    <xdr:sp macro="" textlink="">
      <xdr:nvSpPr>
        <xdr:cNvPr id="447" name="テキスト ボックス 446"/>
        <xdr:cNvSpPr txBox="1"/>
      </xdr:nvSpPr>
      <xdr:spPr>
        <a:xfrm>
          <a:off x="14909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42545</xdr:rowOff>
    </xdr:from>
    <xdr:to>
      <xdr:col>21</xdr:col>
      <xdr:colOff>0</xdr:colOff>
      <xdr:row>22</xdr:row>
      <xdr:rowOff>62653</xdr:rowOff>
    </xdr:to>
    <xdr:cxnSp macro="">
      <xdr:nvCxnSpPr>
        <xdr:cNvPr id="448" name="直線コネクタ 447"/>
        <xdr:cNvCxnSpPr/>
      </xdr:nvCxnSpPr>
      <xdr:spPr>
        <a:xfrm flipV="1">
          <a:off x="13512800" y="381444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69723</xdr:rowOff>
    </xdr:from>
    <xdr:to>
      <xdr:col>21</xdr:col>
      <xdr:colOff>50800</xdr:colOff>
      <xdr:row>16</xdr:row>
      <xdr:rowOff>171323</xdr:rowOff>
    </xdr:to>
    <xdr:sp macro="" textlink="">
      <xdr:nvSpPr>
        <xdr:cNvPr id="449" name="フローチャート : 判断 448"/>
        <xdr:cNvSpPr/>
      </xdr:nvSpPr>
      <xdr:spPr>
        <a:xfrm>
          <a:off x="14351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10050</xdr:rowOff>
    </xdr:from>
    <xdr:ext cx="762000" cy="259045"/>
    <xdr:sp macro="" textlink="">
      <xdr:nvSpPr>
        <xdr:cNvPr id="450" name="テキスト ボックス 449"/>
        <xdr:cNvSpPr txBox="1"/>
      </xdr:nvSpPr>
      <xdr:spPr>
        <a:xfrm>
          <a:off x="14020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93853</xdr:rowOff>
    </xdr:from>
    <xdr:to>
      <xdr:col>19</xdr:col>
      <xdr:colOff>533400</xdr:colOff>
      <xdr:row>17</xdr:row>
      <xdr:rowOff>24003</xdr:rowOff>
    </xdr:to>
    <xdr:sp macro="" textlink="">
      <xdr:nvSpPr>
        <xdr:cNvPr id="451" name="フローチャート : 判断 450"/>
        <xdr:cNvSpPr/>
      </xdr:nvSpPr>
      <xdr:spPr>
        <a:xfrm>
          <a:off x="134620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34180</xdr:rowOff>
    </xdr:from>
    <xdr:ext cx="762000" cy="259045"/>
    <xdr:sp macro="" textlink="">
      <xdr:nvSpPr>
        <xdr:cNvPr id="452" name="テキスト ボックス 451"/>
        <xdr:cNvSpPr txBox="1"/>
      </xdr:nvSpPr>
      <xdr:spPr>
        <a:xfrm>
          <a:off x="13131800" y="260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65447</xdr:rowOff>
    </xdr:from>
    <xdr:to>
      <xdr:col>24</xdr:col>
      <xdr:colOff>609600</xdr:colOff>
      <xdr:row>18</xdr:row>
      <xdr:rowOff>167047</xdr:rowOff>
    </xdr:to>
    <xdr:sp macro="" textlink="">
      <xdr:nvSpPr>
        <xdr:cNvPr id="458" name="円/楕円 457"/>
        <xdr:cNvSpPr/>
      </xdr:nvSpPr>
      <xdr:spPr>
        <a:xfrm>
          <a:off x="16967200" y="31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37524</xdr:rowOff>
    </xdr:from>
    <xdr:ext cx="762000" cy="259045"/>
    <xdr:sp macro="" textlink="">
      <xdr:nvSpPr>
        <xdr:cNvPr id="459" name="将来負担の状況該当値テキスト"/>
        <xdr:cNvSpPr txBox="1"/>
      </xdr:nvSpPr>
      <xdr:spPr>
        <a:xfrm>
          <a:off x="17106900" y="312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98298</xdr:rowOff>
    </xdr:from>
    <xdr:to>
      <xdr:col>23</xdr:col>
      <xdr:colOff>457200</xdr:colOff>
      <xdr:row>20</xdr:row>
      <xdr:rowOff>28448</xdr:rowOff>
    </xdr:to>
    <xdr:sp macro="" textlink="">
      <xdr:nvSpPr>
        <xdr:cNvPr id="460" name="円/楕円 459"/>
        <xdr:cNvSpPr/>
      </xdr:nvSpPr>
      <xdr:spPr>
        <a:xfrm>
          <a:off x="16129000" y="3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13225</xdr:rowOff>
    </xdr:from>
    <xdr:ext cx="736600" cy="259045"/>
    <xdr:sp macro="" textlink="">
      <xdr:nvSpPr>
        <xdr:cNvPr id="461" name="テキスト ボックス 460"/>
        <xdr:cNvSpPr txBox="1"/>
      </xdr:nvSpPr>
      <xdr:spPr>
        <a:xfrm>
          <a:off x="15798800" y="344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119888</xdr:rowOff>
    </xdr:from>
    <xdr:to>
      <xdr:col>22</xdr:col>
      <xdr:colOff>254000</xdr:colOff>
      <xdr:row>21</xdr:row>
      <xdr:rowOff>50038</xdr:rowOff>
    </xdr:to>
    <xdr:sp macro="" textlink="">
      <xdr:nvSpPr>
        <xdr:cNvPr id="462" name="円/楕円 461"/>
        <xdr:cNvSpPr/>
      </xdr:nvSpPr>
      <xdr:spPr>
        <a:xfrm>
          <a:off x="15240000" y="35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34815</xdr:rowOff>
    </xdr:from>
    <xdr:ext cx="762000" cy="259045"/>
    <xdr:sp macro="" textlink="">
      <xdr:nvSpPr>
        <xdr:cNvPr id="463" name="テキスト ボックス 462"/>
        <xdr:cNvSpPr txBox="1"/>
      </xdr:nvSpPr>
      <xdr:spPr>
        <a:xfrm>
          <a:off x="14909800" y="36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163195</xdr:rowOff>
    </xdr:from>
    <xdr:to>
      <xdr:col>21</xdr:col>
      <xdr:colOff>50800</xdr:colOff>
      <xdr:row>22</xdr:row>
      <xdr:rowOff>93345</xdr:rowOff>
    </xdr:to>
    <xdr:sp macro="" textlink="">
      <xdr:nvSpPr>
        <xdr:cNvPr id="464" name="円/楕円 463"/>
        <xdr:cNvSpPr/>
      </xdr:nvSpPr>
      <xdr:spPr>
        <a:xfrm>
          <a:off x="14351000" y="37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78122</xdr:rowOff>
    </xdr:from>
    <xdr:ext cx="762000" cy="259045"/>
    <xdr:sp macro="" textlink="">
      <xdr:nvSpPr>
        <xdr:cNvPr id="465" name="テキスト ボックス 464"/>
        <xdr:cNvSpPr txBox="1"/>
      </xdr:nvSpPr>
      <xdr:spPr>
        <a:xfrm>
          <a:off x="14020800" y="385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11853</xdr:rowOff>
    </xdr:from>
    <xdr:to>
      <xdr:col>19</xdr:col>
      <xdr:colOff>533400</xdr:colOff>
      <xdr:row>22</xdr:row>
      <xdr:rowOff>113453</xdr:rowOff>
    </xdr:to>
    <xdr:sp macro="" textlink="">
      <xdr:nvSpPr>
        <xdr:cNvPr id="466" name="円/楕円 465"/>
        <xdr:cNvSpPr/>
      </xdr:nvSpPr>
      <xdr:spPr>
        <a:xfrm>
          <a:off x="13462000" y="37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98230</xdr:rowOff>
    </xdr:from>
    <xdr:ext cx="762000" cy="259045"/>
    <xdr:sp macro="" textlink="">
      <xdr:nvSpPr>
        <xdr:cNvPr id="467" name="テキスト ボックス 466"/>
        <xdr:cNvSpPr txBox="1"/>
      </xdr:nvSpPr>
      <xdr:spPr>
        <a:xfrm>
          <a:off x="13131800" y="387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19,096
18,985
368.77
15,229,447
14,837,548
353,477
8,631,664
19,519,638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103.4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と同じく、本指標も類似団体と比較して低い水準を保っているが、一部事務組合（常備消防業務等）の人件費負担分を考慮すると類似団体とおおよそ同水準となるため、今後も適切な定員及び給与の適正化について継続して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119380</xdr:rowOff>
    </xdr:from>
    <xdr:to>
      <xdr:col>7</xdr:col>
      <xdr:colOff>15875</xdr:colOff>
      <xdr:row>35</xdr:row>
      <xdr:rowOff>8890</xdr:rowOff>
    </xdr:to>
    <xdr:cxnSp macro="">
      <xdr:nvCxnSpPr>
        <xdr:cNvPr id="66" name="直線コネクタ 65"/>
        <xdr:cNvCxnSpPr/>
      </xdr:nvCxnSpPr>
      <xdr:spPr>
        <a:xfrm flipV="1">
          <a:off x="3987800" y="5948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142240</xdr:rowOff>
    </xdr:from>
    <xdr:to>
      <xdr:col>5</xdr:col>
      <xdr:colOff>549275</xdr:colOff>
      <xdr:row>35</xdr:row>
      <xdr:rowOff>8890</xdr:rowOff>
    </xdr:to>
    <xdr:cxnSp macro="">
      <xdr:nvCxnSpPr>
        <xdr:cNvPr id="69" name="直線コネクタ 68"/>
        <xdr:cNvCxnSpPr/>
      </xdr:nvCxnSpPr>
      <xdr:spPr>
        <a:xfrm>
          <a:off x="3098800" y="597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35</xdr:row>
      <xdr:rowOff>31750</xdr:rowOff>
    </xdr:to>
    <xdr:cxnSp macro="">
      <xdr:nvCxnSpPr>
        <xdr:cNvPr id="72" name="直線コネクタ 71"/>
        <xdr:cNvCxnSpPr/>
      </xdr:nvCxnSpPr>
      <xdr:spPr>
        <a:xfrm flipV="1">
          <a:off x="2209800" y="597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62230</xdr:rowOff>
    </xdr:to>
    <xdr:cxnSp macro="">
      <xdr:nvCxnSpPr>
        <xdr:cNvPr id="75" name="直線コネクタ 74"/>
        <xdr:cNvCxnSpPr/>
      </xdr:nvCxnSpPr>
      <xdr:spPr>
        <a:xfrm flipV="1">
          <a:off x="1320800" y="603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68580</xdr:rowOff>
    </xdr:from>
    <xdr:to>
      <xdr:col>7</xdr:col>
      <xdr:colOff>66675</xdr:colOff>
      <xdr:row>34</xdr:row>
      <xdr:rowOff>170180</xdr:rowOff>
    </xdr:to>
    <xdr:sp macro="" textlink="">
      <xdr:nvSpPr>
        <xdr:cNvPr id="85" name="円/楕円 84"/>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85107</xdr:rowOff>
    </xdr:from>
    <xdr:ext cx="762000" cy="259045"/>
    <xdr:sp macro="" textlink="">
      <xdr:nvSpPr>
        <xdr:cNvPr id="86" name="人件費該当値テキスト"/>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7" name="円/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91440</xdr:rowOff>
    </xdr:from>
    <xdr:to>
      <xdr:col>4</xdr:col>
      <xdr:colOff>396875</xdr:colOff>
      <xdr:row>35</xdr:row>
      <xdr:rowOff>21590</xdr:rowOff>
    </xdr:to>
    <xdr:sp macro="" textlink="">
      <xdr:nvSpPr>
        <xdr:cNvPr id="89" name="円/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1" name="円/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3" name="円/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合併以降、「行財政改革大綱」に基づき、物件費の削減、指定管理者制度の導入等の取組みによって、本指標は全国平均値はもとより類似団体平均より低い水準で推移している。</a:t>
          </a:r>
        </a:p>
        <a:p>
          <a:r>
            <a:rPr kumimoji="1" lang="ja-JP" altLang="en-US" sz="1300">
              <a:latin typeface="ＭＳ Ｐゴシック"/>
            </a:rPr>
            <a:t>　今後は、事務経費の縮減はもとより、老朽化した公共施設の統廃合を積極的に検討することを含め、施設管理経費の更なる縮減を図る。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0</xdr:rowOff>
    </xdr:from>
    <xdr:to>
      <xdr:col>24</xdr:col>
      <xdr:colOff>31750</xdr:colOff>
      <xdr:row>14</xdr:row>
      <xdr:rowOff>165100</xdr:rowOff>
    </xdr:to>
    <xdr:cxnSp macro="">
      <xdr:nvCxnSpPr>
        <xdr:cNvPr id="127" name="直線コネクタ 126"/>
        <xdr:cNvCxnSpPr/>
      </xdr:nvCxnSpPr>
      <xdr:spPr>
        <a:xfrm>
          <a:off x="15671800" y="2400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95250</xdr:rowOff>
    </xdr:from>
    <xdr:to>
      <xdr:col>22</xdr:col>
      <xdr:colOff>565150</xdr:colOff>
      <xdr:row>14</xdr:row>
      <xdr:rowOff>0</xdr:rowOff>
    </xdr:to>
    <xdr:cxnSp macro="">
      <xdr:nvCxnSpPr>
        <xdr:cNvPr id="130" name="直線コネクタ 129"/>
        <xdr:cNvCxnSpPr/>
      </xdr:nvCxnSpPr>
      <xdr:spPr>
        <a:xfrm>
          <a:off x="14782800" y="232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111777</xdr:rowOff>
    </xdr:from>
    <xdr:ext cx="736600" cy="259045"/>
    <xdr:sp macro="" textlink="">
      <xdr:nvSpPr>
        <xdr:cNvPr id="132" name="テキスト ボックス 131"/>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57150</xdr:rowOff>
    </xdr:from>
    <xdr:to>
      <xdr:col>21</xdr:col>
      <xdr:colOff>361950</xdr:colOff>
      <xdr:row>13</xdr:row>
      <xdr:rowOff>95250</xdr:rowOff>
    </xdr:to>
    <xdr:cxnSp macro="">
      <xdr:nvCxnSpPr>
        <xdr:cNvPr id="133" name="直線コネクタ 132"/>
        <xdr:cNvCxnSpPr/>
      </xdr:nvCxnSpPr>
      <xdr:spPr>
        <a:xfrm>
          <a:off x="13893800" y="228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35" name="テキスト ボックス 134"/>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31750</xdr:rowOff>
    </xdr:from>
    <xdr:to>
      <xdr:col>20</xdr:col>
      <xdr:colOff>158750</xdr:colOff>
      <xdr:row>13</xdr:row>
      <xdr:rowOff>57150</xdr:rowOff>
    </xdr:to>
    <xdr:cxnSp macro="">
      <xdr:nvCxnSpPr>
        <xdr:cNvPr id="136" name="直線コネクタ 135"/>
        <xdr:cNvCxnSpPr/>
      </xdr:nvCxnSpPr>
      <xdr:spPr>
        <a:xfrm>
          <a:off x="13004800" y="226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6" name="円/楕円 145"/>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130827</xdr:rowOff>
    </xdr:from>
    <xdr:ext cx="762000" cy="259045"/>
    <xdr:sp macro="" textlink="">
      <xdr:nvSpPr>
        <xdr:cNvPr id="147"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120650</xdr:rowOff>
    </xdr:from>
    <xdr:to>
      <xdr:col>22</xdr:col>
      <xdr:colOff>615950</xdr:colOff>
      <xdr:row>14</xdr:row>
      <xdr:rowOff>50800</xdr:rowOff>
    </xdr:to>
    <xdr:sp macro="" textlink="">
      <xdr:nvSpPr>
        <xdr:cNvPr id="148" name="円/楕円 147"/>
        <xdr:cNvSpPr/>
      </xdr:nvSpPr>
      <xdr:spPr>
        <a:xfrm>
          <a:off x="15621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60977</xdr:rowOff>
    </xdr:from>
    <xdr:ext cx="736600" cy="259045"/>
    <xdr:sp macro="" textlink="">
      <xdr:nvSpPr>
        <xdr:cNvPr id="149" name="テキスト ボックス 148"/>
        <xdr:cNvSpPr txBox="1"/>
      </xdr:nvSpPr>
      <xdr:spPr>
        <a:xfrm>
          <a:off x="15290800" y="211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44450</xdr:rowOff>
    </xdr:from>
    <xdr:to>
      <xdr:col>21</xdr:col>
      <xdr:colOff>412750</xdr:colOff>
      <xdr:row>13</xdr:row>
      <xdr:rowOff>146050</xdr:rowOff>
    </xdr:to>
    <xdr:sp macro="" textlink="">
      <xdr:nvSpPr>
        <xdr:cNvPr id="150" name="円/楕円 149"/>
        <xdr:cNvSpPr/>
      </xdr:nvSpPr>
      <xdr:spPr>
        <a:xfrm>
          <a:off x="14732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156227</xdr:rowOff>
    </xdr:from>
    <xdr:ext cx="762000" cy="259045"/>
    <xdr:sp macro="" textlink="">
      <xdr:nvSpPr>
        <xdr:cNvPr id="151" name="テキスト ボックス 150"/>
        <xdr:cNvSpPr txBox="1"/>
      </xdr:nvSpPr>
      <xdr:spPr>
        <a:xfrm>
          <a:off x="14401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6350</xdr:rowOff>
    </xdr:from>
    <xdr:to>
      <xdr:col>20</xdr:col>
      <xdr:colOff>209550</xdr:colOff>
      <xdr:row>13</xdr:row>
      <xdr:rowOff>107950</xdr:rowOff>
    </xdr:to>
    <xdr:sp macro="" textlink="">
      <xdr:nvSpPr>
        <xdr:cNvPr id="152" name="円/楕円 151"/>
        <xdr:cNvSpPr/>
      </xdr:nvSpPr>
      <xdr:spPr>
        <a:xfrm>
          <a:off x="13843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118127</xdr:rowOff>
    </xdr:from>
    <xdr:ext cx="762000" cy="259045"/>
    <xdr:sp macro="" textlink="">
      <xdr:nvSpPr>
        <xdr:cNvPr id="153" name="テキスト ボックス 152"/>
        <xdr:cNvSpPr txBox="1"/>
      </xdr:nvSpPr>
      <xdr:spPr>
        <a:xfrm>
          <a:off x="13512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152400</xdr:rowOff>
    </xdr:from>
    <xdr:to>
      <xdr:col>19</xdr:col>
      <xdr:colOff>6350</xdr:colOff>
      <xdr:row>13</xdr:row>
      <xdr:rowOff>82550</xdr:rowOff>
    </xdr:to>
    <xdr:sp macro="" textlink="">
      <xdr:nvSpPr>
        <xdr:cNvPr id="154" name="円/楕円 153"/>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92727</xdr:rowOff>
    </xdr:from>
    <xdr:ext cx="762000" cy="259045"/>
    <xdr:sp macro="" textlink="">
      <xdr:nvSpPr>
        <xdr:cNvPr id="155" name="テキスト ボックス 154"/>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関係経費の負担が無い町村部ということもあり、全国平均・県平均と比較してかなり低い水準となっているうえ、類似団体内でも低い水準となっている。要因としては、合併以降の「行財政改革大綱」による取組みにより単独事業の手当等の見直しを行ったことが挙げられる。</a:t>
          </a:r>
        </a:p>
        <a:p>
          <a:r>
            <a:rPr kumimoji="1" lang="ja-JP" altLang="en-US" sz="1300">
              <a:latin typeface="ＭＳ Ｐゴシック"/>
            </a:rPr>
            <a:t>　今後も少子高齢化の進行による社会保障経費の増大に備え、給付と負担の適正化に努めていく。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53</xdr:row>
      <xdr:rowOff>151493</xdr:rowOff>
    </xdr:to>
    <xdr:cxnSp macro="">
      <xdr:nvCxnSpPr>
        <xdr:cNvPr id="190" name="直線コネクタ 189"/>
        <xdr:cNvCxnSpPr/>
      </xdr:nvCxnSpPr>
      <xdr:spPr>
        <a:xfrm>
          <a:off x="3987800" y="9238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151493</xdr:rowOff>
    </xdr:to>
    <xdr:cxnSp macro="">
      <xdr:nvCxnSpPr>
        <xdr:cNvPr id="193" name="直線コネクタ 192"/>
        <xdr:cNvCxnSpPr/>
      </xdr:nvCxnSpPr>
      <xdr:spPr>
        <a:xfrm>
          <a:off x="3098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135165</xdr:rowOff>
    </xdr:to>
    <xdr:cxnSp macro="">
      <xdr:nvCxnSpPr>
        <xdr:cNvPr id="196" name="直線コネクタ 195"/>
        <xdr:cNvCxnSpPr/>
      </xdr:nvCxnSpPr>
      <xdr:spPr>
        <a:xfrm flipV="1">
          <a:off x="2209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135165</xdr:rowOff>
    </xdr:to>
    <xdr:cxnSp macro="">
      <xdr:nvCxnSpPr>
        <xdr:cNvPr id="199" name="直線コネクタ 198"/>
        <xdr:cNvCxnSpPr/>
      </xdr:nvCxnSpPr>
      <xdr:spPr>
        <a:xfrm>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9" name="円/楕円 208"/>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9270</xdr:rowOff>
    </xdr:from>
    <xdr:ext cx="762000" cy="259045"/>
    <xdr:sp macro="" textlink="">
      <xdr:nvSpPr>
        <xdr:cNvPr id="210"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11" name="円/楕円 210"/>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12" name="テキスト ボックス 211"/>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13" name="円/楕円 212"/>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4" name="テキスト ボックス 213"/>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7" name="円/楕円 216"/>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8" name="テキスト ボックス 217"/>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年度に簡易水道事業及び下水道事業を法適化し、繰出金の一部が補助費等へ区分されることとなって以降、類似団体平均値より低い値で推移している。</a:t>
          </a:r>
        </a:p>
        <a:p>
          <a:r>
            <a:rPr kumimoji="1" lang="ja-JP" altLang="en-US" sz="1300">
              <a:latin typeface="ＭＳ Ｐゴシック"/>
            </a:rPr>
            <a:t>　今後も引き続き、経常経費の抑制及び自主財源の確保に努め、現在の水準を維持していく。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88900</xdr:rowOff>
    </xdr:from>
    <xdr:to>
      <xdr:col>24</xdr:col>
      <xdr:colOff>31750</xdr:colOff>
      <xdr:row>60</xdr:row>
      <xdr:rowOff>157480</xdr:rowOff>
    </xdr:to>
    <xdr:cxnSp macro="">
      <xdr:nvCxnSpPr>
        <xdr:cNvPr id="246" name="直線コネクタ 245"/>
        <xdr:cNvCxnSpPr/>
      </xdr:nvCxnSpPr>
      <xdr:spPr>
        <a:xfrm flipV="1">
          <a:off x="16510000" y="93472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7"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8" name="直線コネクタ 247"/>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3827</xdr:rowOff>
    </xdr:from>
    <xdr:ext cx="762000" cy="259045"/>
    <xdr:sp macro="" textlink="">
      <xdr:nvSpPr>
        <xdr:cNvPr id="249" name="その他最大値テキスト"/>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54</xdr:row>
      <xdr:rowOff>88900</xdr:rowOff>
    </xdr:from>
    <xdr:to>
      <xdr:col>24</xdr:col>
      <xdr:colOff>120650</xdr:colOff>
      <xdr:row>54</xdr:row>
      <xdr:rowOff>88900</xdr:rowOff>
    </xdr:to>
    <xdr:cxnSp macro="">
      <xdr:nvCxnSpPr>
        <xdr:cNvPr id="250" name="直線コネクタ 249"/>
        <xdr:cNvCxnSpPr/>
      </xdr:nvCxnSpPr>
      <xdr:spPr>
        <a:xfrm>
          <a:off x="16421100" y="93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66040</xdr:rowOff>
    </xdr:from>
    <xdr:to>
      <xdr:col>24</xdr:col>
      <xdr:colOff>31750</xdr:colOff>
      <xdr:row>54</xdr:row>
      <xdr:rowOff>96520</xdr:rowOff>
    </xdr:to>
    <xdr:cxnSp macro="">
      <xdr:nvCxnSpPr>
        <xdr:cNvPr id="251" name="直線コネクタ 250"/>
        <xdr:cNvCxnSpPr/>
      </xdr:nvCxnSpPr>
      <xdr:spPr>
        <a:xfrm>
          <a:off x="15671800" y="9324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2"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3" name="フローチャート : 判断 252"/>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35560</xdr:rowOff>
    </xdr:from>
    <xdr:to>
      <xdr:col>22</xdr:col>
      <xdr:colOff>565150</xdr:colOff>
      <xdr:row>54</xdr:row>
      <xdr:rowOff>66040</xdr:rowOff>
    </xdr:to>
    <xdr:cxnSp macro="">
      <xdr:nvCxnSpPr>
        <xdr:cNvPr id="254" name="直線コネクタ 253"/>
        <xdr:cNvCxnSpPr/>
      </xdr:nvCxnSpPr>
      <xdr:spPr>
        <a:xfrm>
          <a:off x="14782800" y="9293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35560</xdr:rowOff>
    </xdr:from>
    <xdr:to>
      <xdr:col>21</xdr:col>
      <xdr:colOff>361950</xdr:colOff>
      <xdr:row>58</xdr:row>
      <xdr:rowOff>142240</xdr:rowOff>
    </xdr:to>
    <xdr:cxnSp macro="">
      <xdr:nvCxnSpPr>
        <xdr:cNvPr id="257" name="直線コネクタ 256"/>
        <xdr:cNvCxnSpPr/>
      </xdr:nvCxnSpPr>
      <xdr:spPr>
        <a:xfrm flipV="1">
          <a:off x="13893800" y="9293860"/>
          <a:ext cx="889000" cy="79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142240</xdr:rowOff>
    </xdr:from>
    <xdr:to>
      <xdr:col>20</xdr:col>
      <xdr:colOff>158750</xdr:colOff>
      <xdr:row>58</xdr:row>
      <xdr:rowOff>142240</xdr:rowOff>
    </xdr:to>
    <xdr:cxnSp macro="">
      <xdr:nvCxnSpPr>
        <xdr:cNvPr id="260" name="直線コネクタ 259"/>
        <xdr:cNvCxnSpPr/>
      </xdr:nvCxnSpPr>
      <xdr:spPr>
        <a:xfrm>
          <a:off x="13004800" y="1008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45720</xdr:rowOff>
    </xdr:from>
    <xdr:to>
      <xdr:col>24</xdr:col>
      <xdr:colOff>82550</xdr:colOff>
      <xdr:row>54</xdr:row>
      <xdr:rowOff>147320</xdr:rowOff>
    </xdr:to>
    <xdr:sp macro="" textlink="">
      <xdr:nvSpPr>
        <xdr:cNvPr id="270" name="円/楕円 269"/>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125747</xdr:rowOff>
    </xdr:from>
    <xdr:ext cx="762000" cy="259045"/>
    <xdr:sp macro="" textlink="">
      <xdr:nvSpPr>
        <xdr:cNvPr id="271" name="その他該当値テキスト"/>
        <xdr:cNvSpPr txBox="1"/>
      </xdr:nvSpPr>
      <xdr:spPr>
        <a:xfrm>
          <a:off x="16598900" y="921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xdr:rowOff>
    </xdr:from>
    <xdr:to>
      <xdr:col>22</xdr:col>
      <xdr:colOff>615950</xdr:colOff>
      <xdr:row>54</xdr:row>
      <xdr:rowOff>116840</xdr:rowOff>
    </xdr:to>
    <xdr:sp macro="" textlink="">
      <xdr:nvSpPr>
        <xdr:cNvPr id="272" name="円/楕円 271"/>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127017</xdr:rowOff>
    </xdr:from>
    <xdr:ext cx="736600" cy="259045"/>
    <xdr:sp macro="" textlink="">
      <xdr:nvSpPr>
        <xdr:cNvPr id="273" name="テキスト ボックス 272"/>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156210</xdr:rowOff>
    </xdr:from>
    <xdr:to>
      <xdr:col>21</xdr:col>
      <xdr:colOff>412750</xdr:colOff>
      <xdr:row>54</xdr:row>
      <xdr:rowOff>86360</xdr:rowOff>
    </xdr:to>
    <xdr:sp macro="" textlink="">
      <xdr:nvSpPr>
        <xdr:cNvPr id="274" name="円/楕円 273"/>
        <xdr:cNvSpPr/>
      </xdr:nvSpPr>
      <xdr:spPr>
        <a:xfrm>
          <a:off x="14732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96537</xdr:rowOff>
    </xdr:from>
    <xdr:ext cx="762000" cy="259045"/>
    <xdr:sp macro="" textlink="">
      <xdr:nvSpPr>
        <xdr:cNvPr id="275" name="テキスト ボックス 274"/>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91440</xdr:rowOff>
    </xdr:from>
    <xdr:to>
      <xdr:col>20</xdr:col>
      <xdr:colOff>209550</xdr:colOff>
      <xdr:row>59</xdr:row>
      <xdr:rowOff>21590</xdr:rowOff>
    </xdr:to>
    <xdr:sp macro="" textlink="">
      <xdr:nvSpPr>
        <xdr:cNvPr id="276" name="円/楕円 275"/>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77" name="テキスト ボックス 276"/>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8" name="円/楕円 277"/>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9" name="テキスト ボックス 278"/>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年度に簡易水道事業及び下水道事業を法適化し、繰出金の一部が補助費等へ区分されることとなって以降、類似団体平均値を超過して推移している。</a:t>
          </a:r>
        </a:p>
        <a:p>
          <a:r>
            <a:rPr kumimoji="1" lang="ja-JP" altLang="en-US" sz="1300">
              <a:latin typeface="ＭＳ Ｐゴシック"/>
            </a:rPr>
            <a:t>　今後は、一般会計の経常的経費の抑制はもとより、上下水道料金の改定による自主財源の確保に努めるなどにより、補助費の抑制を図る。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4" name="直線コネクタ 303"/>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7"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08" name="直線コネクタ 307"/>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xdr:rowOff>
    </xdr:from>
    <xdr:to>
      <xdr:col>24</xdr:col>
      <xdr:colOff>31750</xdr:colOff>
      <xdr:row>38</xdr:row>
      <xdr:rowOff>21844</xdr:rowOff>
    </xdr:to>
    <xdr:cxnSp macro="">
      <xdr:nvCxnSpPr>
        <xdr:cNvPr id="309" name="直線コネクタ 308"/>
        <xdr:cNvCxnSpPr/>
      </xdr:nvCxnSpPr>
      <xdr:spPr>
        <a:xfrm>
          <a:off x="15671800" y="65232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10"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1" name="フローチャート : 判断 310"/>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38</xdr:row>
      <xdr:rowOff>8128</xdr:rowOff>
    </xdr:to>
    <xdr:cxnSp macro="">
      <xdr:nvCxnSpPr>
        <xdr:cNvPr id="312" name="直線コネクタ 311"/>
        <xdr:cNvCxnSpPr/>
      </xdr:nvCxnSpPr>
      <xdr:spPr>
        <a:xfrm>
          <a:off x="14782800" y="6504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37</xdr:row>
      <xdr:rowOff>161290</xdr:rowOff>
    </xdr:to>
    <xdr:cxnSp macro="">
      <xdr:nvCxnSpPr>
        <xdr:cNvPr id="315" name="直線コネクタ 314"/>
        <xdr:cNvCxnSpPr/>
      </xdr:nvCxnSpPr>
      <xdr:spPr>
        <a:xfrm>
          <a:off x="13893800" y="6194044"/>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44704</xdr:rowOff>
    </xdr:to>
    <xdr:cxnSp macro="">
      <xdr:nvCxnSpPr>
        <xdr:cNvPr id="318" name="直線コネクタ 317"/>
        <xdr:cNvCxnSpPr/>
      </xdr:nvCxnSpPr>
      <xdr:spPr>
        <a:xfrm flipV="1">
          <a:off x="13004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142494</xdr:rowOff>
    </xdr:from>
    <xdr:to>
      <xdr:col>24</xdr:col>
      <xdr:colOff>82550</xdr:colOff>
      <xdr:row>38</xdr:row>
      <xdr:rowOff>72644</xdr:rowOff>
    </xdr:to>
    <xdr:sp macro="" textlink="">
      <xdr:nvSpPr>
        <xdr:cNvPr id="328" name="円/楕円 327"/>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114571</xdr:rowOff>
    </xdr:from>
    <xdr:ext cx="762000" cy="259045"/>
    <xdr:sp macro="" textlink="">
      <xdr:nvSpPr>
        <xdr:cNvPr id="329"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128778</xdr:rowOff>
    </xdr:from>
    <xdr:to>
      <xdr:col>22</xdr:col>
      <xdr:colOff>615950</xdr:colOff>
      <xdr:row>38</xdr:row>
      <xdr:rowOff>58928</xdr:rowOff>
    </xdr:to>
    <xdr:sp macro="" textlink="">
      <xdr:nvSpPr>
        <xdr:cNvPr id="330" name="円/楕円 329"/>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43705</xdr:rowOff>
    </xdr:from>
    <xdr:ext cx="736600" cy="259045"/>
    <xdr:sp macro="" textlink="">
      <xdr:nvSpPr>
        <xdr:cNvPr id="331" name="テキスト ボックス 330"/>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32" name="円/楕円 331"/>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3" name="テキスト ボックス 332"/>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34" name="円/楕円 333"/>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35" name="テキスト ボックス 334"/>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6" name="円/楕円 335"/>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7" name="テキスト ボックス 336"/>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年度以降に実施した繰上償還によって年々公債費を削減したため、当該指標についても着実に改善しているが、学校耐震化をはじめとする大型建設事業に近年取り組んでいることから、平成</a:t>
          </a:r>
          <a:r>
            <a:rPr kumimoji="1" lang="en-US" altLang="ja-JP" sz="1300">
              <a:latin typeface="ＭＳ Ｐゴシック"/>
            </a:rPr>
            <a:t>27</a:t>
          </a:r>
          <a:r>
            <a:rPr kumimoji="1" lang="ja-JP" altLang="en-US" sz="1300">
              <a:latin typeface="ＭＳ Ｐゴシック"/>
            </a:rPr>
            <a:t>年度については微増となった。</a:t>
          </a:r>
        </a:p>
        <a:p>
          <a:r>
            <a:rPr kumimoji="1" lang="ja-JP" altLang="en-US" sz="1300">
              <a:latin typeface="ＭＳ Ｐゴシック"/>
            </a:rPr>
            <a:t>　今後は地方債発行額の抑制、繰上償還の実施及び基金の活用も検討しながら、財政の健全化に努めていく。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104140</xdr:rowOff>
    </xdr:from>
    <xdr:to>
      <xdr:col>7</xdr:col>
      <xdr:colOff>15875</xdr:colOff>
      <xdr:row>78</xdr:row>
      <xdr:rowOff>52705</xdr:rowOff>
    </xdr:to>
    <xdr:cxnSp macro="">
      <xdr:nvCxnSpPr>
        <xdr:cNvPr id="361" name="直線コネクタ 360"/>
        <xdr:cNvCxnSpPr/>
      </xdr:nvCxnSpPr>
      <xdr:spPr>
        <a:xfrm flipV="1">
          <a:off x="4826000" y="12619990"/>
          <a:ext cx="0" cy="805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24782</xdr:rowOff>
    </xdr:from>
    <xdr:ext cx="762000" cy="259045"/>
    <xdr:sp macro="" textlink="">
      <xdr:nvSpPr>
        <xdr:cNvPr id="362" name="公債費最小値テキスト"/>
        <xdr:cNvSpPr txBox="1"/>
      </xdr:nvSpPr>
      <xdr:spPr>
        <a:xfrm>
          <a:off x="4914900" y="133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78</xdr:row>
      <xdr:rowOff>52705</xdr:rowOff>
    </xdr:from>
    <xdr:to>
      <xdr:col>7</xdr:col>
      <xdr:colOff>104775</xdr:colOff>
      <xdr:row>78</xdr:row>
      <xdr:rowOff>52705</xdr:rowOff>
    </xdr:to>
    <xdr:cxnSp macro="">
      <xdr:nvCxnSpPr>
        <xdr:cNvPr id="363" name="直線コネクタ 362"/>
        <xdr:cNvCxnSpPr/>
      </xdr:nvCxnSpPr>
      <xdr:spPr>
        <a:xfrm>
          <a:off x="4737100" y="1342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19067</xdr:rowOff>
    </xdr:from>
    <xdr:ext cx="762000" cy="259045"/>
    <xdr:sp macro="" textlink="">
      <xdr:nvSpPr>
        <xdr:cNvPr id="364" name="公債費最大値テキスト"/>
        <xdr:cNvSpPr txBox="1"/>
      </xdr:nvSpPr>
      <xdr:spPr>
        <a:xfrm>
          <a:off x="4914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73</xdr:row>
      <xdr:rowOff>104140</xdr:rowOff>
    </xdr:from>
    <xdr:to>
      <xdr:col>7</xdr:col>
      <xdr:colOff>104775</xdr:colOff>
      <xdr:row>73</xdr:row>
      <xdr:rowOff>104140</xdr:rowOff>
    </xdr:to>
    <xdr:cxnSp macro="">
      <xdr:nvCxnSpPr>
        <xdr:cNvPr id="365" name="直線コネクタ 364"/>
        <xdr:cNvCxnSpPr/>
      </xdr:nvCxnSpPr>
      <xdr:spPr>
        <a:xfrm>
          <a:off x="4737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18414</xdr:rowOff>
    </xdr:from>
    <xdr:to>
      <xdr:col>7</xdr:col>
      <xdr:colOff>15875</xdr:colOff>
      <xdr:row>78</xdr:row>
      <xdr:rowOff>46989</xdr:rowOff>
    </xdr:to>
    <xdr:cxnSp macro="">
      <xdr:nvCxnSpPr>
        <xdr:cNvPr id="366" name="直線コネクタ 365"/>
        <xdr:cNvCxnSpPr/>
      </xdr:nvCxnSpPr>
      <xdr:spPr>
        <a:xfrm>
          <a:off x="3987800" y="133915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109872</xdr:rowOff>
    </xdr:from>
    <xdr:ext cx="762000" cy="259045"/>
    <xdr:sp macro="" textlink="">
      <xdr:nvSpPr>
        <xdr:cNvPr id="367" name="公債費平均値テキスト"/>
        <xdr:cNvSpPr txBox="1"/>
      </xdr:nvSpPr>
      <xdr:spPr>
        <a:xfrm>
          <a:off x="4914900" y="1279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93345</xdr:rowOff>
    </xdr:from>
    <xdr:to>
      <xdr:col>7</xdr:col>
      <xdr:colOff>66675</xdr:colOff>
      <xdr:row>76</xdr:row>
      <xdr:rowOff>23495</xdr:rowOff>
    </xdr:to>
    <xdr:sp macro="" textlink="">
      <xdr:nvSpPr>
        <xdr:cNvPr id="368" name="フローチャート : 判断 367"/>
        <xdr:cNvSpPr/>
      </xdr:nvSpPr>
      <xdr:spPr>
        <a:xfrm>
          <a:off x="47752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18414</xdr:rowOff>
    </xdr:from>
    <xdr:to>
      <xdr:col>5</xdr:col>
      <xdr:colOff>549275</xdr:colOff>
      <xdr:row>78</xdr:row>
      <xdr:rowOff>35561</xdr:rowOff>
    </xdr:to>
    <xdr:cxnSp macro="">
      <xdr:nvCxnSpPr>
        <xdr:cNvPr id="369" name="直線コネクタ 368"/>
        <xdr:cNvCxnSpPr/>
      </xdr:nvCxnSpPr>
      <xdr:spPr>
        <a:xfrm flipV="1">
          <a:off x="3098800" y="133915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36195</xdr:rowOff>
    </xdr:from>
    <xdr:to>
      <xdr:col>5</xdr:col>
      <xdr:colOff>600075</xdr:colOff>
      <xdr:row>76</xdr:row>
      <xdr:rowOff>137795</xdr:rowOff>
    </xdr:to>
    <xdr:sp macro="" textlink="">
      <xdr:nvSpPr>
        <xdr:cNvPr id="370" name="フローチャート : 判断 369"/>
        <xdr:cNvSpPr/>
      </xdr:nvSpPr>
      <xdr:spPr>
        <a:xfrm>
          <a:off x="3937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147972</xdr:rowOff>
    </xdr:from>
    <xdr:ext cx="736600" cy="259045"/>
    <xdr:sp macro="" textlink="">
      <xdr:nvSpPr>
        <xdr:cNvPr id="371" name="テキスト ボックス 370"/>
        <xdr:cNvSpPr txBox="1"/>
      </xdr:nvSpPr>
      <xdr:spPr>
        <a:xfrm>
          <a:off x="3606800" y="1283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79</xdr:row>
      <xdr:rowOff>12700</xdr:rowOff>
    </xdr:to>
    <xdr:cxnSp macro="">
      <xdr:nvCxnSpPr>
        <xdr:cNvPr id="372" name="直線コネクタ 371"/>
        <xdr:cNvCxnSpPr/>
      </xdr:nvCxnSpPr>
      <xdr:spPr>
        <a:xfrm flipV="1">
          <a:off x="2209800" y="134086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53339</xdr:rowOff>
    </xdr:from>
    <xdr:to>
      <xdr:col>4</xdr:col>
      <xdr:colOff>396875</xdr:colOff>
      <xdr:row>76</xdr:row>
      <xdr:rowOff>154939</xdr:rowOff>
    </xdr:to>
    <xdr:sp macro="" textlink="">
      <xdr:nvSpPr>
        <xdr:cNvPr id="373" name="フローチャート : 判断 372"/>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74" name="テキスト ボックス 373"/>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12700</xdr:rowOff>
    </xdr:from>
    <xdr:to>
      <xdr:col>3</xdr:col>
      <xdr:colOff>142875</xdr:colOff>
      <xdr:row>80</xdr:row>
      <xdr:rowOff>69850</xdr:rowOff>
    </xdr:to>
    <xdr:cxnSp macro="">
      <xdr:nvCxnSpPr>
        <xdr:cNvPr id="375" name="直線コネクタ 374"/>
        <xdr:cNvCxnSpPr/>
      </xdr:nvCxnSpPr>
      <xdr:spPr>
        <a:xfrm flipV="1">
          <a:off x="1320800" y="13557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70486</xdr:rowOff>
    </xdr:from>
    <xdr:to>
      <xdr:col>3</xdr:col>
      <xdr:colOff>193675</xdr:colOff>
      <xdr:row>77</xdr:row>
      <xdr:rowOff>636</xdr:rowOff>
    </xdr:to>
    <xdr:sp macro="" textlink="">
      <xdr:nvSpPr>
        <xdr:cNvPr id="376" name="フローチャート : 判断 375"/>
        <xdr:cNvSpPr/>
      </xdr:nvSpPr>
      <xdr:spPr>
        <a:xfrm>
          <a:off x="2159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10812</xdr:rowOff>
    </xdr:from>
    <xdr:ext cx="762000" cy="259045"/>
    <xdr:sp macro="" textlink="">
      <xdr:nvSpPr>
        <xdr:cNvPr id="377" name="テキスト ボックス 376"/>
        <xdr:cNvSpPr txBox="1"/>
      </xdr:nvSpPr>
      <xdr:spPr>
        <a:xfrm>
          <a:off x="1828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70486</xdr:rowOff>
    </xdr:from>
    <xdr:to>
      <xdr:col>1</xdr:col>
      <xdr:colOff>676275</xdr:colOff>
      <xdr:row>77</xdr:row>
      <xdr:rowOff>636</xdr:rowOff>
    </xdr:to>
    <xdr:sp macro="" textlink="">
      <xdr:nvSpPr>
        <xdr:cNvPr id="378" name="フローチャート : 判断 377"/>
        <xdr:cNvSpPr/>
      </xdr:nvSpPr>
      <xdr:spPr>
        <a:xfrm>
          <a:off x="1270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10812</xdr:rowOff>
    </xdr:from>
    <xdr:ext cx="762000" cy="259045"/>
    <xdr:sp macro="" textlink="">
      <xdr:nvSpPr>
        <xdr:cNvPr id="379" name="テキスト ボックス 378"/>
        <xdr:cNvSpPr txBox="1"/>
      </xdr:nvSpPr>
      <xdr:spPr>
        <a:xfrm>
          <a:off x="939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167639</xdr:rowOff>
    </xdr:from>
    <xdr:to>
      <xdr:col>7</xdr:col>
      <xdr:colOff>66675</xdr:colOff>
      <xdr:row>78</xdr:row>
      <xdr:rowOff>97789</xdr:rowOff>
    </xdr:to>
    <xdr:sp macro="" textlink="">
      <xdr:nvSpPr>
        <xdr:cNvPr id="385" name="円/楕円 384"/>
        <xdr:cNvSpPr/>
      </xdr:nvSpPr>
      <xdr:spPr>
        <a:xfrm>
          <a:off x="4775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76216</xdr:rowOff>
    </xdr:from>
    <xdr:ext cx="762000" cy="259045"/>
    <xdr:sp macro="" textlink="">
      <xdr:nvSpPr>
        <xdr:cNvPr id="386" name="公債費該当値テキスト"/>
        <xdr:cNvSpPr txBox="1"/>
      </xdr:nvSpPr>
      <xdr:spPr>
        <a:xfrm>
          <a:off x="4914900" y="1327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139064</xdr:rowOff>
    </xdr:from>
    <xdr:to>
      <xdr:col>5</xdr:col>
      <xdr:colOff>600075</xdr:colOff>
      <xdr:row>78</xdr:row>
      <xdr:rowOff>69214</xdr:rowOff>
    </xdr:to>
    <xdr:sp macro="" textlink="">
      <xdr:nvSpPr>
        <xdr:cNvPr id="387" name="円/楕円 386"/>
        <xdr:cNvSpPr/>
      </xdr:nvSpPr>
      <xdr:spPr>
        <a:xfrm>
          <a:off x="3937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53991</xdr:rowOff>
    </xdr:from>
    <xdr:ext cx="736600" cy="259045"/>
    <xdr:sp macro="" textlink="">
      <xdr:nvSpPr>
        <xdr:cNvPr id="388" name="テキスト ボックス 387"/>
        <xdr:cNvSpPr txBox="1"/>
      </xdr:nvSpPr>
      <xdr:spPr>
        <a:xfrm>
          <a:off x="3606800" y="13427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9" name="円/楕円 388"/>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0" name="テキスト ボックス 389"/>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133350</xdr:rowOff>
    </xdr:from>
    <xdr:to>
      <xdr:col>3</xdr:col>
      <xdr:colOff>193675</xdr:colOff>
      <xdr:row>79</xdr:row>
      <xdr:rowOff>63500</xdr:rowOff>
    </xdr:to>
    <xdr:sp macro="" textlink="">
      <xdr:nvSpPr>
        <xdr:cNvPr id="391" name="円/楕円 390"/>
        <xdr:cNvSpPr/>
      </xdr:nvSpPr>
      <xdr:spPr>
        <a:xfrm>
          <a:off x="2159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48277</xdr:rowOff>
    </xdr:from>
    <xdr:ext cx="762000" cy="259045"/>
    <xdr:sp macro="" textlink="">
      <xdr:nvSpPr>
        <xdr:cNvPr id="392" name="テキスト ボックス 391"/>
        <xdr:cNvSpPr txBox="1"/>
      </xdr:nvSpPr>
      <xdr:spPr>
        <a:xfrm>
          <a:off x="1828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19050</xdr:rowOff>
    </xdr:from>
    <xdr:to>
      <xdr:col>1</xdr:col>
      <xdr:colOff>676275</xdr:colOff>
      <xdr:row>80</xdr:row>
      <xdr:rowOff>120650</xdr:rowOff>
    </xdr:to>
    <xdr:sp macro="" textlink="">
      <xdr:nvSpPr>
        <xdr:cNvPr id="393" name="円/楕円 392"/>
        <xdr:cNvSpPr/>
      </xdr:nvSpPr>
      <xdr:spPr>
        <a:xfrm>
          <a:off x="1270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105427</xdr:rowOff>
    </xdr:from>
    <xdr:ext cx="762000" cy="259045"/>
    <xdr:sp macro="" textlink="">
      <xdr:nvSpPr>
        <xdr:cNvPr id="394" name="テキスト ボックス 393"/>
        <xdr:cNvSpPr txBox="1"/>
      </xdr:nvSpPr>
      <xdr:spPr>
        <a:xfrm>
          <a:off x="939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全国平均比較または類似団体比較でも良好な数値で推移しているが、裏返せば経常収支比率に占める公債費の割合が高いことの証左と言うべき数値となっている。</a:t>
          </a:r>
        </a:p>
        <a:p>
          <a:r>
            <a:rPr kumimoji="1" lang="ja-JP" altLang="en-US" sz="1300">
              <a:latin typeface="ＭＳ Ｐゴシック"/>
            </a:rPr>
            <a:t>　公債費以外については、今後も引き続き経常経費の抑制に継続して努めていくが、公債費についても繰上償還や年度借入総額の抑制などに取り組み、財政の健全化に努めていく。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22" name="直線コネクタ 421"/>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5"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6" name="直線コネクタ 425"/>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165100</xdr:rowOff>
    </xdr:from>
    <xdr:to>
      <xdr:col>24</xdr:col>
      <xdr:colOff>31750</xdr:colOff>
      <xdr:row>75</xdr:row>
      <xdr:rowOff>39370</xdr:rowOff>
    </xdr:to>
    <xdr:cxnSp macro="">
      <xdr:nvCxnSpPr>
        <xdr:cNvPr id="427" name="直線コネクタ 426"/>
        <xdr:cNvCxnSpPr/>
      </xdr:nvCxnSpPr>
      <xdr:spPr>
        <a:xfrm>
          <a:off x="15671800" y="12852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8"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9" name="フローチャート : 判断 428"/>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85090</xdr:rowOff>
    </xdr:from>
    <xdr:to>
      <xdr:col>22</xdr:col>
      <xdr:colOff>565150</xdr:colOff>
      <xdr:row>74</xdr:row>
      <xdr:rowOff>165100</xdr:rowOff>
    </xdr:to>
    <xdr:cxnSp macro="">
      <xdr:nvCxnSpPr>
        <xdr:cNvPr id="430" name="直線コネクタ 429"/>
        <xdr:cNvCxnSpPr/>
      </xdr:nvCxnSpPr>
      <xdr:spPr>
        <a:xfrm>
          <a:off x="14782800" y="127723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1" name="フローチャート : 判断 430"/>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32" name="テキスト ボックス 431"/>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85090</xdr:rowOff>
    </xdr:from>
    <xdr:to>
      <xdr:col>21</xdr:col>
      <xdr:colOff>361950</xdr:colOff>
      <xdr:row>75</xdr:row>
      <xdr:rowOff>73660</xdr:rowOff>
    </xdr:to>
    <xdr:cxnSp macro="">
      <xdr:nvCxnSpPr>
        <xdr:cNvPr id="433" name="直線コネクタ 432"/>
        <xdr:cNvCxnSpPr/>
      </xdr:nvCxnSpPr>
      <xdr:spPr>
        <a:xfrm flipV="1">
          <a:off x="13893800" y="1277239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4" name="フローチャート : 判断 433"/>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5" name="テキスト ボックス 434"/>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73660</xdr:rowOff>
    </xdr:from>
    <xdr:to>
      <xdr:col>20</xdr:col>
      <xdr:colOff>158750</xdr:colOff>
      <xdr:row>75</xdr:row>
      <xdr:rowOff>96520</xdr:rowOff>
    </xdr:to>
    <xdr:cxnSp macro="">
      <xdr:nvCxnSpPr>
        <xdr:cNvPr id="436" name="直線コネクタ 435"/>
        <xdr:cNvCxnSpPr/>
      </xdr:nvCxnSpPr>
      <xdr:spPr>
        <a:xfrm flipV="1">
          <a:off x="13004800" y="129324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7" name="フローチャート : 判断 436"/>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38" name="テキスト ボックス 437"/>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39" name="フローチャート : 判断 438"/>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40" name="テキスト ボックス 439"/>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160020</xdr:rowOff>
    </xdr:from>
    <xdr:to>
      <xdr:col>24</xdr:col>
      <xdr:colOff>82550</xdr:colOff>
      <xdr:row>75</xdr:row>
      <xdr:rowOff>90170</xdr:rowOff>
    </xdr:to>
    <xdr:sp macro="" textlink="">
      <xdr:nvSpPr>
        <xdr:cNvPr id="446" name="円/楕円 445"/>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5097</xdr:rowOff>
    </xdr:from>
    <xdr:ext cx="762000" cy="259045"/>
    <xdr:sp macro="" textlink="">
      <xdr:nvSpPr>
        <xdr:cNvPr id="447" name="公債費以外該当値テキスト"/>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114300</xdr:rowOff>
    </xdr:from>
    <xdr:to>
      <xdr:col>22</xdr:col>
      <xdr:colOff>615950</xdr:colOff>
      <xdr:row>75</xdr:row>
      <xdr:rowOff>44450</xdr:rowOff>
    </xdr:to>
    <xdr:sp macro="" textlink="">
      <xdr:nvSpPr>
        <xdr:cNvPr id="448" name="円/楕円 447"/>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54627</xdr:rowOff>
    </xdr:from>
    <xdr:ext cx="736600" cy="259045"/>
    <xdr:sp macro="" textlink="">
      <xdr:nvSpPr>
        <xdr:cNvPr id="449" name="テキスト ボックス 448"/>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34290</xdr:rowOff>
    </xdr:from>
    <xdr:to>
      <xdr:col>21</xdr:col>
      <xdr:colOff>412750</xdr:colOff>
      <xdr:row>74</xdr:row>
      <xdr:rowOff>135890</xdr:rowOff>
    </xdr:to>
    <xdr:sp macro="" textlink="">
      <xdr:nvSpPr>
        <xdr:cNvPr id="450" name="円/楕円 449"/>
        <xdr:cNvSpPr/>
      </xdr:nvSpPr>
      <xdr:spPr>
        <a:xfrm>
          <a:off x="14732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146067</xdr:rowOff>
    </xdr:from>
    <xdr:ext cx="762000" cy="259045"/>
    <xdr:sp macro="" textlink="">
      <xdr:nvSpPr>
        <xdr:cNvPr id="451" name="テキスト ボックス 450"/>
        <xdr:cNvSpPr txBox="1"/>
      </xdr:nvSpPr>
      <xdr:spPr>
        <a:xfrm>
          <a:off x="14401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22860</xdr:rowOff>
    </xdr:from>
    <xdr:to>
      <xdr:col>20</xdr:col>
      <xdr:colOff>209550</xdr:colOff>
      <xdr:row>75</xdr:row>
      <xdr:rowOff>124460</xdr:rowOff>
    </xdr:to>
    <xdr:sp macro="" textlink="">
      <xdr:nvSpPr>
        <xdr:cNvPr id="452" name="円/楕円 451"/>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134637</xdr:rowOff>
    </xdr:from>
    <xdr:ext cx="762000" cy="259045"/>
    <xdr:sp macro="" textlink="">
      <xdr:nvSpPr>
        <xdr:cNvPr id="453" name="テキスト ボックス 452"/>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45720</xdr:rowOff>
    </xdr:from>
    <xdr:to>
      <xdr:col>19</xdr:col>
      <xdr:colOff>6350</xdr:colOff>
      <xdr:row>75</xdr:row>
      <xdr:rowOff>147320</xdr:rowOff>
    </xdr:to>
    <xdr:sp macro="" textlink="">
      <xdr:nvSpPr>
        <xdr:cNvPr id="454" name="円/楕円 453"/>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157497</xdr:rowOff>
    </xdr:from>
    <xdr:ext cx="762000" cy="259045"/>
    <xdr:sp macro="" textlink="">
      <xdr:nvSpPr>
        <xdr:cNvPr id="455" name="テキスト ボックス 454"/>
        <xdr:cNvSpPr txBox="1"/>
      </xdr:nvSpPr>
      <xdr:spPr>
        <a:xfrm>
          <a:off x="12623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兵庫県香美町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157268</xdr:rowOff>
    </xdr:from>
    <xdr:to>
      <xdr:col>4</xdr:col>
      <xdr:colOff>1117600</xdr:colOff>
      <xdr:row>14</xdr:row>
      <xdr:rowOff>19210</xdr:rowOff>
    </xdr:to>
    <xdr:cxnSp macro="">
      <xdr:nvCxnSpPr>
        <xdr:cNvPr id="52" name="直線コネクタ 51"/>
        <xdr:cNvCxnSpPr/>
      </xdr:nvCxnSpPr>
      <xdr:spPr bwMode="auto">
        <a:xfrm flipV="1">
          <a:off x="5003800" y="2433743"/>
          <a:ext cx="647700" cy="33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164155</xdr:rowOff>
    </xdr:from>
    <xdr:ext cx="762000" cy="259045"/>
    <xdr:sp macro="" textlink="">
      <xdr:nvSpPr>
        <xdr:cNvPr id="53" name="人口1人当たり決算額の推移平均値テキスト130"/>
        <xdr:cNvSpPr txBox="1"/>
      </xdr:nvSpPr>
      <xdr:spPr>
        <a:xfrm>
          <a:off x="5740400" y="2954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19210</xdr:rowOff>
    </xdr:from>
    <xdr:to>
      <xdr:col>4</xdr:col>
      <xdr:colOff>469900</xdr:colOff>
      <xdr:row>14</xdr:row>
      <xdr:rowOff>128807</xdr:rowOff>
    </xdr:to>
    <xdr:cxnSp macro="">
      <xdr:nvCxnSpPr>
        <xdr:cNvPr id="55" name="直線コネクタ 54"/>
        <xdr:cNvCxnSpPr/>
      </xdr:nvCxnSpPr>
      <xdr:spPr bwMode="auto">
        <a:xfrm flipV="1">
          <a:off x="4305300" y="2467135"/>
          <a:ext cx="698500" cy="109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115287</xdr:rowOff>
    </xdr:from>
    <xdr:to>
      <xdr:col>3</xdr:col>
      <xdr:colOff>904875</xdr:colOff>
      <xdr:row>14</xdr:row>
      <xdr:rowOff>128807</xdr:rowOff>
    </xdr:to>
    <xdr:cxnSp macro="">
      <xdr:nvCxnSpPr>
        <xdr:cNvPr id="58" name="直線コネクタ 57"/>
        <xdr:cNvCxnSpPr/>
      </xdr:nvCxnSpPr>
      <xdr:spPr bwMode="auto">
        <a:xfrm>
          <a:off x="3606800" y="2563212"/>
          <a:ext cx="698500" cy="1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108331</xdr:rowOff>
    </xdr:from>
    <xdr:to>
      <xdr:col>3</xdr:col>
      <xdr:colOff>206375</xdr:colOff>
      <xdr:row>14</xdr:row>
      <xdr:rowOff>115287</xdr:rowOff>
    </xdr:to>
    <xdr:cxnSp macro="">
      <xdr:nvCxnSpPr>
        <xdr:cNvPr id="61" name="直線コネクタ 60"/>
        <xdr:cNvCxnSpPr/>
      </xdr:nvCxnSpPr>
      <xdr:spPr bwMode="auto">
        <a:xfrm>
          <a:off x="2908300" y="2556256"/>
          <a:ext cx="6985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106468</xdr:rowOff>
    </xdr:from>
    <xdr:to>
      <xdr:col>5</xdr:col>
      <xdr:colOff>34925</xdr:colOff>
      <xdr:row>14</xdr:row>
      <xdr:rowOff>36618</xdr:rowOff>
    </xdr:to>
    <xdr:sp macro="" textlink="">
      <xdr:nvSpPr>
        <xdr:cNvPr id="71" name="円/楕円 70"/>
        <xdr:cNvSpPr/>
      </xdr:nvSpPr>
      <xdr:spPr bwMode="auto">
        <a:xfrm>
          <a:off x="5600700" y="238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122995</xdr:rowOff>
    </xdr:from>
    <xdr:ext cx="762000" cy="259045"/>
    <xdr:sp macro="" textlink="">
      <xdr:nvSpPr>
        <xdr:cNvPr id="72" name="人口1人当たり決算額の推移該当値テキスト130"/>
        <xdr:cNvSpPr txBox="1"/>
      </xdr:nvSpPr>
      <xdr:spPr>
        <a:xfrm>
          <a:off x="5740400" y="222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132,063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139860</xdr:rowOff>
    </xdr:from>
    <xdr:to>
      <xdr:col>4</xdr:col>
      <xdr:colOff>520700</xdr:colOff>
      <xdr:row>14</xdr:row>
      <xdr:rowOff>70010</xdr:rowOff>
    </xdr:to>
    <xdr:sp macro="" textlink="">
      <xdr:nvSpPr>
        <xdr:cNvPr id="73" name="円/楕円 72"/>
        <xdr:cNvSpPr/>
      </xdr:nvSpPr>
      <xdr:spPr bwMode="auto">
        <a:xfrm>
          <a:off x="4953000" y="2416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80187</xdr:rowOff>
    </xdr:from>
    <xdr:ext cx="736600" cy="259045"/>
    <xdr:sp macro="" textlink="">
      <xdr:nvSpPr>
        <xdr:cNvPr id="74" name="テキスト ボックス 73"/>
        <xdr:cNvSpPr txBox="1"/>
      </xdr:nvSpPr>
      <xdr:spPr>
        <a:xfrm>
          <a:off x="4622800" y="2185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130,018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78007</xdr:rowOff>
    </xdr:from>
    <xdr:to>
      <xdr:col>3</xdr:col>
      <xdr:colOff>955675</xdr:colOff>
      <xdr:row>15</xdr:row>
      <xdr:rowOff>8157</xdr:rowOff>
    </xdr:to>
    <xdr:sp macro="" textlink="">
      <xdr:nvSpPr>
        <xdr:cNvPr id="75" name="円/楕円 74"/>
        <xdr:cNvSpPr/>
      </xdr:nvSpPr>
      <xdr:spPr bwMode="auto">
        <a:xfrm>
          <a:off x="4254500" y="2525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18334</xdr:rowOff>
    </xdr:from>
    <xdr:ext cx="762000" cy="259045"/>
    <xdr:sp macro="" textlink="">
      <xdr:nvSpPr>
        <xdr:cNvPr id="76" name="テキスト ボックス 75"/>
        <xdr:cNvSpPr txBox="1"/>
      </xdr:nvSpPr>
      <xdr:spPr>
        <a:xfrm>
          <a:off x="3924300" y="229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123,306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64487</xdr:rowOff>
    </xdr:from>
    <xdr:to>
      <xdr:col>3</xdr:col>
      <xdr:colOff>257175</xdr:colOff>
      <xdr:row>14</xdr:row>
      <xdr:rowOff>166087</xdr:rowOff>
    </xdr:to>
    <xdr:sp macro="" textlink="">
      <xdr:nvSpPr>
        <xdr:cNvPr id="77" name="円/楕円 76"/>
        <xdr:cNvSpPr/>
      </xdr:nvSpPr>
      <xdr:spPr bwMode="auto">
        <a:xfrm>
          <a:off x="3556000" y="251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4814</xdr:rowOff>
    </xdr:from>
    <xdr:ext cx="762000" cy="259045"/>
    <xdr:sp macro="" textlink="">
      <xdr:nvSpPr>
        <xdr:cNvPr id="78" name="テキスト ボックス 77"/>
        <xdr:cNvSpPr txBox="1"/>
      </xdr:nvSpPr>
      <xdr:spPr>
        <a:xfrm>
          <a:off x="3225800" y="228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124,134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57531</xdr:rowOff>
    </xdr:from>
    <xdr:to>
      <xdr:col>2</xdr:col>
      <xdr:colOff>692150</xdr:colOff>
      <xdr:row>14</xdr:row>
      <xdr:rowOff>159131</xdr:rowOff>
    </xdr:to>
    <xdr:sp macro="" textlink="">
      <xdr:nvSpPr>
        <xdr:cNvPr id="79" name="円/楕円 78"/>
        <xdr:cNvSpPr/>
      </xdr:nvSpPr>
      <xdr:spPr bwMode="auto">
        <a:xfrm>
          <a:off x="2857500" y="250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169308</xdr:rowOff>
    </xdr:from>
    <xdr:ext cx="762000" cy="259045"/>
    <xdr:sp macro="" textlink="">
      <xdr:nvSpPr>
        <xdr:cNvPr id="80" name="テキスト ボックス 79"/>
        <xdr:cNvSpPr txBox="1"/>
      </xdr:nvSpPr>
      <xdr:spPr>
        <a:xfrm>
          <a:off x="2527300" y="227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35</xdr:row>
      <xdr:rowOff>13710</xdr:rowOff>
    </xdr:from>
    <xdr:to>
      <xdr:col>4</xdr:col>
      <xdr:colOff>1117600</xdr:colOff>
      <xdr:row>38</xdr:row>
      <xdr:rowOff>79566</xdr:rowOff>
    </xdr:to>
    <xdr:cxnSp macro="">
      <xdr:nvCxnSpPr>
        <xdr:cNvPr id="109" name="直線コネクタ 108"/>
        <xdr:cNvCxnSpPr/>
      </xdr:nvCxnSpPr>
      <xdr:spPr bwMode="auto">
        <a:xfrm flipV="1">
          <a:off x="5651500" y="6624060"/>
          <a:ext cx="0" cy="9231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51643</xdr:rowOff>
    </xdr:from>
    <xdr:ext cx="762000" cy="259045"/>
    <xdr:sp macro="" textlink="">
      <xdr:nvSpPr>
        <xdr:cNvPr id="110" name="人口1人当たり決算額の推移最小値テキスト445"/>
        <xdr:cNvSpPr txBox="1"/>
      </xdr:nvSpPr>
      <xdr:spPr>
        <a:xfrm>
          <a:off x="5740400" y="751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79566</xdr:rowOff>
    </xdr:from>
    <xdr:to>
      <xdr:col>5</xdr:col>
      <xdr:colOff>73025</xdr:colOff>
      <xdr:row>38</xdr:row>
      <xdr:rowOff>79566</xdr:rowOff>
    </xdr:to>
    <xdr:cxnSp macro="">
      <xdr:nvCxnSpPr>
        <xdr:cNvPr id="111" name="直線コネクタ 110"/>
        <xdr:cNvCxnSpPr/>
      </xdr:nvCxnSpPr>
      <xdr:spPr bwMode="auto">
        <a:xfrm>
          <a:off x="5562600" y="7547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100087</xdr:rowOff>
    </xdr:from>
    <xdr:ext cx="762000" cy="259045"/>
    <xdr:sp macro="" textlink="">
      <xdr:nvSpPr>
        <xdr:cNvPr id="112" name="人口1人当たり決算額の推移最大値テキスト445"/>
        <xdr:cNvSpPr txBox="1"/>
      </xdr:nvSpPr>
      <xdr:spPr>
        <a:xfrm>
          <a:off x="5740400" y="636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35</xdr:row>
      <xdr:rowOff>13710</xdr:rowOff>
    </xdr:from>
    <xdr:to>
      <xdr:col>5</xdr:col>
      <xdr:colOff>73025</xdr:colOff>
      <xdr:row>35</xdr:row>
      <xdr:rowOff>13710</xdr:rowOff>
    </xdr:to>
    <xdr:cxnSp macro="">
      <xdr:nvCxnSpPr>
        <xdr:cNvPr id="113" name="直線コネクタ 112"/>
        <xdr:cNvCxnSpPr/>
      </xdr:nvCxnSpPr>
      <xdr:spPr bwMode="auto">
        <a:xfrm>
          <a:off x="5562600" y="6624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203314</xdr:rowOff>
    </xdr:from>
    <xdr:to>
      <xdr:col>4</xdr:col>
      <xdr:colOff>1117600</xdr:colOff>
      <xdr:row>35</xdr:row>
      <xdr:rowOff>307251</xdr:rowOff>
    </xdr:to>
    <xdr:cxnSp macro="">
      <xdr:nvCxnSpPr>
        <xdr:cNvPr id="114" name="直線コネクタ 113"/>
        <xdr:cNvCxnSpPr/>
      </xdr:nvCxnSpPr>
      <xdr:spPr bwMode="auto">
        <a:xfrm>
          <a:off x="5003800" y="6813664"/>
          <a:ext cx="647700" cy="10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136364</xdr:rowOff>
    </xdr:from>
    <xdr:ext cx="762000" cy="259045"/>
    <xdr:sp macro="" textlink="">
      <xdr:nvSpPr>
        <xdr:cNvPr id="115" name="人口1人当たり決算額の推移平均値テキスト445"/>
        <xdr:cNvSpPr txBox="1"/>
      </xdr:nvSpPr>
      <xdr:spPr>
        <a:xfrm>
          <a:off x="5740400" y="7089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164287</xdr:rowOff>
    </xdr:from>
    <xdr:to>
      <xdr:col>5</xdr:col>
      <xdr:colOff>34925</xdr:colOff>
      <xdr:row>37</xdr:row>
      <xdr:rowOff>94437</xdr:rowOff>
    </xdr:to>
    <xdr:sp macro="" textlink="">
      <xdr:nvSpPr>
        <xdr:cNvPr id="116" name="フローチャート : 判断 115"/>
        <xdr:cNvSpPr/>
      </xdr:nvSpPr>
      <xdr:spPr bwMode="auto">
        <a:xfrm>
          <a:off x="5600700" y="7117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141802</xdr:rowOff>
    </xdr:from>
    <xdr:to>
      <xdr:col>4</xdr:col>
      <xdr:colOff>469900</xdr:colOff>
      <xdr:row>35</xdr:row>
      <xdr:rowOff>203314</xdr:rowOff>
    </xdr:to>
    <xdr:cxnSp macro="">
      <xdr:nvCxnSpPr>
        <xdr:cNvPr id="117" name="直線コネクタ 116"/>
        <xdr:cNvCxnSpPr/>
      </xdr:nvCxnSpPr>
      <xdr:spPr bwMode="auto">
        <a:xfrm>
          <a:off x="4305300" y="6752152"/>
          <a:ext cx="698500" cy="6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120053</xdr:rowOff>
    </xdr:from>
    <xdr:to>
      <xdr:col>4</xdr:col>
      <xdr:colOff>520700</xdr:colOff>
      <xdr:row>37</xdr:row>
      <xdr:rowOff>50203</xdr:rowOff>
    </xdr:to>
    <xdr:sp macro="" textlink="">
      <xdr:nvSpPr>
        <xdr:cNvPr id="118" name="フローチャート : 判断 117"/>
        <xdr:cNvSpPr/>
      </xdr:nvSpPr>
      <xdr:spPr bwMode="auto">
        <a:xfrm>
          <a:off x="4953000" y="7073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34980</xdr:rowOff>
    </xdr:from>
    <xdr:ext cx="736600" cy="259045"/>
    <xdr:sp macro="" textlink="">
      <xdr:nvSpPr>
        <xdr:cNvPr id="119" name="テキスト ボックス 118"/>
        <xdr:cNvSpPr txBox="1"/>
      </xdr:nvSpPr>
      <xdr:spPr>
        <a:xfrm>
          <a:off x="4622800" y="7159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263989</xdr:rowOff>
    </xdr:from>
    <xdr:to>
      <xdr:col>3</xdr:col>
      <xdr:colOff>904875</xdr:colOff>
      <xdr:row>35</xdr:row>
      <xdr:rowOff>141802</xdr:rowOff>
    </xdr:to>
    <xdr:cxnSp macro="">
      <xdr:nvCxnSpPr>
        <xdr:cNvPr id="120" name="直線コネクタ 119"/>
        <xdr:cNvCxnSpPr/>
      </xdr:nvCxnSpPr>
      <xdr:spPr bwMode="auto">
        <a:xfrm>
          <a:off x="3606800" y="6531439"/>
          <a:ext cx="698500" cy="220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69170</xdr:rowOff>
    </xdr:from>
    <xdr:to>
      <xdr:col>3</xdr:col>
      <xdr:colOff>955675</xdr:colOff>
      <xdr:row>36</xdr:row>
      <xdr:rowOff>170770</xdr:rowOff>
    </xdr:to>
    <xdr:sp macro="" textlink="">
      <xdr:nvSpPr>
        <xdr:cNvPr id="121" name="フローチャート : 判断 120"/>
        <xdr:cNvSpPr/>
      </xdr:nvSpPr>
      <xdr:spPr bwMode="auto">
        <a:xfrm>
          <a:off x="42545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155547</xdr:rowOff>
    </xdr:from>
    <xdr:ext cx="762000" cy="259045"/>
    <xdr:sp macro="" textlink="">
      <xdr:nvSpPr>
        <xdr:cNvPr id="122" name="テキスト ボックス 121"/>
        <xdr:cNvSpPr txBox="1"/>
      </xdr:nvSpPr>
      <xdr:spPr>
        <a:xfrm>
          <a:off x="3924300" y="710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29521</xdr:rowOff>
    </xdr:from>
    <xdr:to>
      <xdr:col>3</xdr:col>
      <xdr:colOff>206375</xdr:colOff>
      <xdr:row>34</xdr:row>
      <xdr:rowOff>263989</xdr:rowOff>
    </xdr:to>
    <xdr:cxnSp macro="">
      <xdr:nvCxnSpPr>
        <xdr:cNvPr id="123" name="直線コネクタ 122"/>
        <xdr:cNvCxnSpPr/>
      </xdr:nvCxnSpPr>
      <xdr:spPr bwMode="auto">
        <a:xfrm>
          <a:off x="2908300" y="6296971"/>
          <a:ext cx="698500" cy="23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39795</xdr:rowOff>
    </xdr:from>
    <xdr:to>
      <xdr:col>3</xdr:col>
      <xdr:colOff>257175</xdr:colOff>
      <xdr:row>36</xdr:row>
      <xdr:rowOff>141395</xdr:rowOff>
    </xdr:to>
    <xdr:sp macro="" textlink="">
      <xdr:nvSpPr>
        <xdr:cNvPr id="124" name="フローチャート : 判断 123"/>
        <xdr:cNvSpPr/>
      </xdr:nvSpPr>
      <xdr:spPr bwMode="auto">
        <a:xfrm>
          <a:off x="3556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126172</xdr:rowOff>
    </xdr:from>
    <xdr:ext cx="762000" cy="259045"/>
    <xdr:sp macro="" textlink="">
      <xdr:nvSpPr>
        <xdr:cNvPr id="125" name="テキスト ボックス 124"/>
        <xdr:cNvSpPr txBox="1"/>
      </xdr:nvSpPr>
      <xdr:spPr>
        <a:xfrm>
          <a:off x="3225800" y="707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340976</xdr:rowOff>
    </xdr:from>
    <xdr:to>
      <xdr:col>2</xdr:col>
      <xdr:colOff>692150</xdr:colOff>
      <xdr:row>36</xdr:row>
      <xdr:rowOff>99676</xdr:rowOff>
    </xdr:to>
    <xdr:sp macro="" textlink="">
      <xdr:nvSpPr>
        <xdr:cNvPr id="126" name="フローチャート : 判断 125"/>
        <xdr:cNvSpPr/>
      </xdr:nvSpPr>
      <xdr:spPr bwMode="auto">
        <a:xfrm>
          <a:off x="2857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84453</xdr:rowOff>
    </xdr:from>
    <xdr:ext cx="762000" cy="259045"/>
    <xdr:sp macro="" textlink="">
      <xdr:nvSpPr>
        <xdr:cNvPr id="127" name="テキスト ボックス 126"/>
        <xdr:cNvSpPr txBox="1"/>
      </xdr:nvSpPr>
      <xdr:spPr>
        <a:xfrm>
          <a:off x="2527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256451</xdr:rowOff>
    </xdr:from>
    <xdr:to>
      <xdr:col>5</xdr:col>
      <xdr:colOff>34925</xdr:colOff>
      <xdr:row>36</xdr:row>
      <xdr:rowOff>15151</xdr:rowOff>
    </xdr:to>
    <xdr:sp macro="" textlink="">
      <xdr:nvSpPr>
        <xdr:cNvPr id="133" name="円/楕円 132"/>
        <xdr:cNvSpPr/>
      </xdr:nvSpPr>
      <xdr:spPr bwMode="auto">
        <a:xfrm>
          <a:off x="5600700" y="686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101528</xdr:rowOff>
    </xdr:from>
    <xdr:ext cx="762000" cy="259045"/>
    <xdr:sp macro="" textlink="">
      <xdr:nvSpPr>
        <xdr:cNvPr id="134" name="人口1人当たり決算額の推移該当値テキスト445"/>
        <xdr:cNvSpPr txBox="1"/>
      </xdr:nvSpPr>
      <xdr:spPr>
        <a:xfrm>
          <a:off x="5740400" y="671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152514</xdr:rowOff>
    </xdr:from>
    <xdr:to>
      <xdr:col>4</xdr:col>
      <xdr:colOff>520700</xdr:colOff>
      <xdr:row>35</xdr:row>
      <xdr:rowOff>254114</xdr:rowOff>
    </xdr:to>
    <xdr:sp macro="" textlink="">
      <xdr:nvSpPr>
        <xdr:cNvPr id="135" name="円/楕円 134"/>
        <xdr:cNvSpPr/>
      </xdr:nvSpPr>
      <xdr:spPr bwMode="auto">
        <a:xfrm>
          <a:off x="4953000" y="676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264291</xdr:rowOff>
    </xdr:from>
    <xdr:ext cx="736600" cy="259045"/>
    <xdr:sp macro="" textlink="">
      <xdr:nvSpPr>
        <xdr:cNvPr id="136" name="テキスト ボックス 135"/>
        <xdr:cNvSpPr txBox="1"/>
      </xdr:nvSpPr>
      <xdr:spPr>
        <a:xfrm>
          <a:off x="4622800" y="6531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91002</xdr:rowOff>
    </xdr:from>
    <xdr:to>
      <xdr:col>3</xdr:col>
      <xdr:colOff>955675</xdr:colOff>
      <xdr:row>35</xdr:row>
      <xdr:rowOff>192602</xdr:rowOff>
    </xdr:to>
    <xdr:sp macro="" textlink="">
      <xdr:nvSpPr>
        <xdr:cNvPr id="137" name="円/楕円 136"/>
        <xdr:cNvSpPr/>
      </xdr:nvSpPr>
      <xdr:spPr bwMode="auto">
        <a:xfrm>
          <a:off x="4254500" y="670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202779</xdr:rowOff>
    </xdr:from>
    <xdr:ext cx="762000" cy="259045"/>
    <xdr:sp macro="" textlink="">
      <xdr:nvSpPr>
        <xdr:cNvPr id="138" name="テキスト ボックス 137"/>
        <xdr:cNvSpPr txBox="1"/>
      </xdr:nvSpPr>
      <xdr:spPr>
        <a:xfrm>
          <a:off x="3924300" y="647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42,223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213189</xdr:rowOff>
    </xdr:from>
    <xdr:to>
      <xdr:col>3</xdr:col>
      <xdr:colOff>257175</xdr:colOff>
      <xdr:row>34</xdr:row>
      <xdr:rowOff>314789</xdr:rowOff>
    </xdr:to>
    <xdr:sp macro="" textlink="">
      <xdr:nvSpPr>
        <xdr:cNvPr id="139" name="円/楕円 138"/>
        <xdr:cNvSpPr/>
      </xdr:nvSpPr>
      <xdr:spPr bwMode="auto">
        <a:xfrm>
          <a:off x="3556000" y="648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324966</xdr:rowOff>
    </xdr:from>
    <xdr:ext cx="762000" cy="259045"/>
    <xdr:sp macro="" textlink="">
      <xdr:nvSpPr>
        <xdr:cNvPr id="140" name="テキスト ボックス 139"/>
        <xdr:cNvSpPr txBox="1"/>
      </xdr:nvSpPr>
      <xdr:spPr>
        <a:xfrm>
          <a:off x="3225800" y="624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53,809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321621</xdr:rowOff>
    </xdr:from>
    <xdr:to>
      <xdr:col>2</xdr:col>
      <xdr:colOff>692150</xdr:colOff>
      <xdr:row>34</xdr:row>
      <xdr:rowOff>80321</xdr:rowOff>
    </xdr:to>
    <xdr:sp macro="" textlink="">
      <xdr:nvSpPr>
        <xdr:cNvPr id="141" name="円/楕円 140"/>
        <xdr:cNvSpPr/>
      </xdr:nvSpPr>
      <xdr:spPr bwMode="auto">
        <a:xfrm>
          <a:off x="2857500" y="624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90498</xdr:rowOff>
    </xdr:from>
    <xdr:ext cx="762000" cy="259045"/>
    <xdr:sp macro="" textlink="">
      <xdr:nvSpPr>
        <xdr:cNvPr id="142" name="テキスト ボックス 141"/>
        <xdr:cNvSpPr txBox="1"/>
      </xdr:nvSpPr>
      <xdr:spPr>
        <a:xfrm>
          <a:off x="2527300" y="601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19,096
18,985
368.77
15,229,447
14,837,548
353,477
8,631,664
19,519,638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103.4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98304</xdr:rowOff>
    </xdr:from>
    <xdr:to>
      <xdr:col>6</xdr:col>
      <xdr:colOff>511175</xdr:colOff>
      <xdr:row>32</xdr:row>
      <xdr:rowOff>114211</xdr:rowOff>
    </xdr:to>
    <xdr:cxnSp macro="">
      <xdr:nvCxnSpPr>
        <xdr:cNvPr id="61" name="直線コネクタ 60"/>
        <xdr:cNvCxnSpPr/>
      </xdr:nvCxnSpPr>
      <xdr:spPr>
        <a:xfrm>
          <a:off x="3797300" y="5584704"/>
          <a:ext cx="838200" cy="1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119581</xdr:rowOff>
    </xdr:from>
    <xdr:ext cx="534377" cy="259045"/>
    <xdr:sp macro="" textlink="">
      <xdr:nvSpPr>
        <xdr:cNvPr id="62" name="人件費平均値テキスト"/>
        <xdr:cNvSpPr txBox="1"/>
      </xdr:nvSpPr>
      <xdr:spPr>
        <a:xfrm>
          <a:off x="4686300" y="594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98304</xdr:rowOff>
    </xdr:from>
    <xdr:to>
      <xdr:col>5</xdr:col>
      <xdr:colOff>358775</xdr:colOff>
      <xdr:row>32</xdr:row>
      <xdr:rowOff>146024</xdr:rowOff>
    </xdr:to>
    <xdr:cxnSp macro="">
      <xdr:nvCxnSpPr>
        <xdr:cNvPr id="64" name="直線コネクタ 63"/>
        <xdr:cNvCxnSpPr/>
      </xdr:nvCxnSpPr>
      <xdr:spPr>
        <a:xfrm flipV="1">
          <a:off x="2908300" y="5584704"/>
          <a:ext cx="889000" cy="4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52106</xdr:rowOff>
    </xdr:from>
    <xdr:ext cx="534377" cy="259045"/>
    <xdr:sp macro="" textlink="">
      <xdr:nvSpPr>
        <xdr:cNvPr id="66" name="テキスト ボックス 65"/>
        <xdr:cNvSpPr txBox="1"/>
      </xdr:nvSpPr>
      <xdr:spPr>
        <a:xfrm>
          <a:off x="3530111" y="60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105467</xdr:rowOff>
    </xdr:from>
    <xdr:to>
      <xdr:col>4</xdr:col>
      <xdr:colOff>155575</xdr:colOff>
      <xdr:row>32</xdr:row>
      <xdr:rowOff>146024</xdr:rowOff>
    </xdr:to>
    <xdr:cxnSp macro="">
      <xdr:nvCxnSpPr>
        <xdr:cNvPr id="67" name="直線コネクタ 66"/>
        <xdr:cNvCxnSpPr/>
      </xdr:nvCxnSpPr>
      <xdr:spPr>
        <a:xfrm>
          <a:off x="2019300" y="5591867"/>
          <a:ext cx="8890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67651</xdr:rowOff>
    </xdr:from>
    <xdr:ext cx="534377" cy="259045"/>
    <xdr:sp macro="" textlink="">
      <xdr:nvSpPr>
        <xdr:cNvPr id="69" name="テキスト ボックス 68"/>
        <xdr:cNvSpPr txBox="1"/>
      </xdr:nvSpPr>
      <xdr:spPr>
        <a:xfrm>
          <a:off x="2641111" y="60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105467</xdr:rowOff>
    </xdr:from>
    <xdr:to>
      <xdr:col>2</xdr:col>
      <xdr:colOff>638175</xdr:colOff>
      <xdr:row>32</xdr:row>
      <xdr:rowOff>106344</xdr:rowOff>
    </xdr:to>
    <xdr:cxnSp macro="">
      <xdr:nvCxnSpPr>
        <xdr:cNvPr id="70" name="直線コネクタ 69"/>
        <xdr:cNvCxnSpPr/>
      </xdr:nvCxnSpPr>
      <xdr:spPr>
        <a:xfrm flipV="1">
          <a:off x="1130300" y="5591867"/>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28560</xdr:rowOff>
    </xdr:from>
    <xdr:ext cx="534377" cy="259045"/>
    <xdr:sp macro="" textlink="">
      <xdr:nvSpPr>
        <xdr:cNvPr id="72" name="テキスト ボックス 71"/>
        <xdr:cNvSpPr txBox="1"/>
      </xdr:nvSpPr>
      <xdr:spPr>
        <a:xfrm>
          <a:off x="1752111" y="60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156862</xdr:rowOff>
    </xdr:from>
    <xdr:ext cx="534377" cy="259045"/>
    <xdr:sp macro="" textlink="">
      <xdr:nvSpPr>
        <xdr:cNvPr id="74" name="テキスト ボックス 73"/>
        <xdr:cNvSpPr txBox="1"/>
      </xdr:nvSpPr>
      <xdr:spPr>
        <a:xfrm>
          <a:off x="863111" y="598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63411</xdr:rowOff>
    </xdr:from>
    <xdr:to>
      <xdr:col>6</xdr:col>
      <xdr:colOff>561975</xdr:colOff>
      <xdr:row>32</xdr:row>
      <xdr:rowOff>165011</xdr:rowOff>
    </xdr:to>
    <xdr:sp macro="" textlink="">
      <xdr:nvSpPr>
        <xdr:cNvPr id="80" name="円/楕円 79"/>
        <xdr:cNvSpPr/>
      </xdr:nvSpPr>
      <xdr:spPr>
        <a:xfrm>
          <a:off x="4584700" y="55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86288</xdr:rowOff>
    </xdr:from>
    <xdr:ext cx="534377" cy="259045"/>
    <xdr:sp macro="" textlink="">
      <xdr:nvSpPr>
        <xdr:cNvPr id="81" name="人件費該当値テキスト"/>
        <xdr:cNvSpPr txBox="1"/>
      </xdr:nvSpPr>
      <xdr:spPr>
        <a:xfrm>
          <a:off x="4686300" y="540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99,338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47504</xdr:rowOff>
    </xdr:from>
    <xdr:to>
      <xdr:col>5</xdr:col>
      <xdr:colOff>409575</xdr:colOff>
      <xdr:row>32</xdr:row>
      <xdr:rowOff>149104</xdr:rowOff>
    </xdr:to>
    <xdr:sp macro="" textlink="">
      <xdr:nvSpPr>
        <xdr:cNvPr id="82" name="円/楕円 81"/>
        <xdr:cNvSpPr/>
      </xdr:nvSpPr>
      <xdr:spPr>
        <a:xfrm>
          <a:off x="3746500" y="553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165631</xdr:rowOff>
    </xdr:from>
    <xdr:ext cx="599010" cy="259045"/>
    <xdr:sp macro="" textlink="">
      <xdr:nvSpPr>
        <xdr:cNvPr id="83" name="テキスト ボックス 82"/>
        <xdr:cNvSpPr txBox="1"/>
      </xdr:nvSpPr>
      <xdr:spPr>
        <a:xfrm>
          <a:off x="3497794" y="530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95224</xdr:rowOff>
    </xdr:from>
    <xdr:to>
      <xdr:col>4</xdr:col>
      <xdr:colOff>206375</xdr:colOff>
      <xdr:row>33</xdr:row>
      <xdr:rowOff>25374</xdr:rowOff>
    </xdr:to>
    <xdr:sp macro="" textlink="">
      <xdr:nvSpPr>
        <xdr:cNvPr id="84" name="円/楕円 83"/>
        <xdr:cNvSpPr/>
      </xdr:nvSpPr>
      <xdr:spPr>
        <a:xfrm>
          <a:off x="2857500" y="55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41901</xdr:rowOff>
    </xdr:from>
    <xdr:ext cx="534377" cy="259045"/>
    <xdr:sp macro="" textlink="">
      <xdr:nvSpPr>
        <xdr:cNvPr id="85" name="テキスト ボックス 84"/>
        <xdr:cNvSpPr txBox="1"/>
      </xdr:nvSpPr>
      <xdr:spPr>
        <a:xfrm>
          <a:off x="2641111" y="53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97,668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54667</xdr:rowOff>
    </xdr:from>
    <xdr:to>
      <xdr:col>3</xdr:col>
      <xdr:colOff>3175</xdr:colOff>
      <xdr:row>32</xdr:row>
      <xdr:rowOff>156267</xdr:rowOff>
    </xdr:to>
    <xdr:sp macro="" textlink="">
      <xdr:nvSpPr>
        <xdr:cNvPr id="86" name="円/楕円 85"/>
        <xdr:cNvSpPr/>
      </xdr:nvSpPr>
      <xdr:spPr>
        <a:xfrm>
          <a:off x="1968500" y="55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1344</xdr:rowOff>
    </xdr:from>
    <xdr:ext cx="534377" cy="259045"/>
    <xdr:sp macro="" textlink="">
      <xdr:nvSpPr>
        <xdr:cNvPr id="87" name="テキスト ボックス 86"/>
        <xdr:cNvSpPr txBox="1"/>
      </xdr:nvSpPr>
      <xdr:spPr>
        <a:xfrm>
          <a:off x="1752111" y="531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55544</xdr:rowOff>
    </xdr:from>
    <xdr:to>
      <xdr:col>1</xdr:col>
      <xdr:colOff>485775</xdr:colOff>
      <xdr:row>32</xdr:row>
      <xdr:rowOff>157144</xdr:rowOff>
    </xdr:to>
    <xdr:sp macro="" textlink="">
      <xdr:nvSpPr>
        <xdr:cNvPr id="88" name="円/楕円 87"/>
        <xdr:cNvSpPr/>
      </xdr:nvSpPr>
      <xdr:spPr>
        <a:xfrm>
          <a:off x="1079500" y="55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2221</xdr:rowOff>
    </xdr:from>
    <xdr:ext cx="534377" cy="259045"/>
    <xdr:sp macro="" textlink="">
      <xdr:nvSpPr>
        <xdr:cNvPr id="89" name="テキスト ボックス 88"/>
        <xdr:cNvSpPr txBox="1"/>
      </xdr:nvSpPr>
      <xdr:spPr>
        <a:xfrm>
          <a:off x="863111" y="53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22995</xdr:rowOff>
    </xdr:from>
    <xdr:to>
      <xdr:col>6</xdr:col>
      <xdr:colOff>511175</xdr:colOff>
      <xdr:row>56</xdr:row>
      <xdr:rowOff>78984</xdr:rowOff>
    </xdr:to>
    <xdr:cxnSp macro="">
      <xdr:nvCxnSpPr>
        <xdr:cNvPr id="116" name="直線コネクタ 115"/>
        <xdr:cNvCxnSpPr/>
      </xdr:nvCxnSpPr>
      <xdr:spPr>
        <a:xfrm flipV="1">
          <a:off x="3797300" y="9624195"/>
          <a:ext cx="838200" cy="5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65951</xdr:rowOff>
    </xdr:from>
    <xdr:ext cx="534377" cy="259045"/>
    <xdr:sp macro="" textlink="">
      <xdr:nvSpPr>
        <xdr:cNvPr id="117" name="物件費平均値テキスト"/>
        <xdr:cNvSpPr txBox="1"/>
      </xdr:nvSpPr>
      <xdr:spPr>
        <a:xfrm>
          <a:off x="4686300" y="966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78984</xdr:rowOff>
    </xdr:from>
    <xdr:to>
      <xdr:col>5</xdr:col>
      <xdr:colOff>358775</xdr:colOff>
      <xdr:row>56</xdr:row>
      <xdr:rowOff>91772</xdr:rowOff>
    </xdr:to>
    <xdr:cxnSp macro="">
      <xdr:nvCxnSpPr>
        <xdr:cNvPr id="119" name="直線コネクタ 118"/>
        <xdr:cNvCxnSpPr/>
      </xdr:nvCxnSpPr>
      <xdr:spPr>
        <a:xfrm flipV="1">
          <a:off x="2908300" y="9680184"/>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29869</xdr:rowOff>
    </xdr:from>
    <xdr:ext cx="534377" cy="259045"/>
    <xdr:sp macro="" textlink="">
      <xdr:nvSpPr>
        <xdr:cNvPr id="121" name="テキスト ボックス 120"/>
        <xdr:cNvSpPr txBox="1"/>
      </xdr:nvSpPr>
      <xdr:spPr>
        <a:xfrm>
          <a:off x="3530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91772</xdr:rowOff>
    </xdr:from>
    <xdr:to>
      <xdr:col>4</xdr:col>
      <xdr:colOff>155575</xdr:colOff>
      <xdr:row>56</xdr:row>
      <xdr:rowOff>114984</xdr:rowOff>
    </xdr:to>
    <xdr:cxnSp macro="">
      <xdr:nvCxnSpPr>
        <xdr:cNvPr id="122" name="直線コネクタ 121"/>
        <xdr:cNvCxnSpPr/>
      </xdr:nvCxnSpPr>
      <xdr:spPr>
        <a:xfrm flipV="1">
          <a:off x="2019300" y="9692972"/>
          <a:ext cx="8890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67766</xdr:rowOff>
    </xdr:from>
    <xdr:ext cx="534377" cy="259045"/>
    <xdr:sp macro="" textlink="">
      <xdr:nvSpPr>
        <xdr:cNvPr id="124" name="テキスト ボックス 123"/>
        <xdr:cNvSpPr txBox="1"/>
      </xdr:nvSpPr>
      <xdr:spPr>
        <a:xfrm>
          <a:off x="2641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107687</xdr:rowOff>
    </xdr:from>
    <xdr:to>
      <xdr:col>2</xdr:col>
      <xdr:colOff>638175</xdr:colOff>
      <xdr:row>56</xdr:row>
      <xdr:rowOff>114984</xdr:rowOff>
    </xdr:to>
    <xdr:cxnSp macro="">
      <xdr:nvCxnSpPr>
        <xdr:cNvPr id="125" name="直線コネクタ 124"/>
        <xdr:cNvCxnSpPr/>
      </xdr:nvCxnSpPr>
      <xdr:spPr>
        <a:xfrm>
          <a:off x="1130300" y="9708887"/>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63358</xdr:rowOff>
    </xdr:from>
    <xdr:ext cx="534377" cy="259045"/>
    <xdr:sp macro="" textlink="">
      <xdr:nvSpPr>
        <xdr:cNvPr id="127" name="テキスト ボックス 126"/>
        <xdr:cNvSpPr txBox="1"/>
      </xdr:nvSpPr>
      <xdr:spPr>
        <a:xfrm>
          <a:off x="1752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36567</xdr:rowOff>
    </xdr:from>
    <xdr:ext cx="534377" cy="259045"/>
    <xdr:sp macro="" textlink="">
      <xdr:nvSpPr>
        <xdr:cNvPr id="129" name="テキスト ボックス 128"/>
        <xdr:cNvSpPr txBox="1"/>
      </xdr:nvSpPr>
      <xdr:spPr>
        <a:xfrm>
          <a:off x="863111" y="98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143645</xdr:rowOff>
    </xdr:from>
    <xdr:to>
      <xdr:col>6</xdr:col>
      <xdr:colOff>561975</xdr:colOff>
      <xdr:row>56</xdr:row>
      <xdr:rowOff>73795</xdr:rowOff>
    </xdr:to>
    <xdr:sp macro="" textlink="">
      <xdr:nvSpPr>
        <xdr:cNvPr id="135" name="円/楕円 134"/>
        <xdr:cNvSpPr/>
      </xdr:nvSpPr>
      <xdr:spPr>
        <a:xfrm>
          <a:off x="4584700" y="95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166522</xdr:rowOff>
    </xdr:from>
    <xdr:ext cx="599010" cy="259045"/>
    <xdr:sp macro="" textlink="">
      <xdr:nvSpPr>
        <xdr:cNvPr id="136" name="物件費該当値テキスト"/>
        <xdr:cNvSpPr txBox="1"/>
      </xdr:nvSpPr>
      <xdr:spPr>
        <a:xfrm>
          <a:off x="4686300" y="942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100,526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28184</xdr:rowOff>
    </xdr:from>
    <xdr:to>
      <xdr:col>5</xdr:col>
      <xdr:colOff>409575</xdr:colOff>
      <xdr:row>56</xdr:row>
      <xdr:rowOff>129784</xdr:rowOff>
    </xdr:to>
    <xdr:sp macro="" textlink="">
      <xdr:nvSpPr>
        <xdr:cNvPr id="137" name="円/楕円 136"/>
        <xdr:cNvSpPr/>
      </xdr:nvSpPr>
      <xdr:spPr>
        <a:xfrm>
          <a:off x="3746500" y="962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146311</xdr:rowOff>
    </xdr:from>
    <xdr:ext cx="534377" cy="259045"/>
    <xdr:sp macro="" textlink="">
      <xdr:nvSpPr>
        <xdr:cNvPr id="138" name="テキスト ボックス 137"/>
        <xdr:cNvSpPr txBox="1"/>
      </xdr:nvSpPr>
      <xdr:spPr>
        <a:xfrm>
          <a:off x="3530111" y="940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40972</xdr:rowOff>
    </xdr:from>
    <xdr:to>
      <xdr:col>4</xdr:col>
      <xdr:colOff>206375</xdr:colOff>
      <xdr:row>56</xdr:row>
      <xdr:rowOff>142572</xdr:rowOff>
    </xdr:to>
    <xdr:sp macro="" textlink="">
      <xdr:nvSpPr>
        <xdr:cNvPr id="139" name="円/楕円 138"/>
        <xdr:cNvSpPr/>
      </xdr:nvSpPr>
      <xdr:spPr>
        <a:xfrm>
          <a:off x="2857500" y="964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159099</xdr:rowOff>
    </xdr:from>
    <xdr:ext cx="534377" cy="259045"/>
    <xdr:sp macro="" textlink="">
      <xdr:nvSpPr>
        <xdr:cNvPr id="140" name="テキスト ボックス 139"/>
        <xdr:cNvSpPr txBox="1"/>
      </xdr:nvSpPr>
      <xdr:spPr>
        <a:xfrm>
          <a:off x="2641111" y="941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64184</xdr:rowOff>
    </xdr:from>
    <xdr:to>
      <xdr:col>3</xdr:col>
      <xdr:colOff>3175</xdr:colOff>
      <xdr:row>56</xdr:row>
      <xdr:rowOff>165784</xdr:rowOff>
    </xdr:to>
    <xdr:sp macro="" textlink="">
      <xdr:nvSpPr>
        <xdr:cNvPr id="141" name="円/楕円 140"/>
        <xdr:cNvSpPr/>
      </xdr:nvSpPr>
      <xdr:spPr>
        <a:xfrm>
          <a:off x="1968500" y="96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10861</xdr:rowOff>
    </xdr:from>
    <xdr:ext cx="534377" cy="259045"/>
    <xdr:sp macro="" textlink="">
      <xdr:nvSpPr>
        <xdr:cNvPr id="142" name="テキスト ボックス 141"/>
        <xdr:cNvSpPr txBox="1"/>
      </xdr:nvSpPr>
      <xdr:spPr>
        <a:xfrm>
          <a:off x="1752111" y="94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56887</xdr:rowOff>
    </xdr:from>
    <xdr:to>
      <xdr:col>1</xdr:col>
      <xdr:colOff>485775</xdr:colOff>
      <xdr:row>56</xdr:row>
      <xdr:rowOff>158487</xdr:rowOff>
    </xdr:to>
    <xdr:sp macro="" textlink="">
      <xdr:nvSpPr>
        <xdr:cNvPr id="143" name="円/楕円 142"/>
        <xdr:cNvSpPr/>
      </xdr:nvSpPr>
      <xdr:spPr>
        <a:xfrm>
          <a:off x="1079500" y="96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3564</xdr:rowOff>
    </xdr:from>
    <xdr:ext cx="534377" cy="259045"/>
    <xdr:sp macro="" textlink="">
      <xdr:nvSpPr>
        <xdr:cNvPr id="144" name="テキスト ボックス 143"/>
        <xdr:cNvSpPr txBox="1"/>
      </xdr:nvSpPr>
      <xdr:spPr>
        <a:xfrm>
          <a:off x="863111" y="943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56536</xdr:rowOff>
    </xdr:from>
    <xdr:to>
      <xdr:col>6</xdr:col>
      <xdr:colOff>511175</xdr:colOff>
      <xdr:row>76</xdr:row>
      <xdr:rowOff>109662</xdr:rowOff>
    </xdr:to>
    <xdr:cxnSp macro="">
      <xdr:nvCxnSpPr>
        <xdr:cNvPr id="171" name="直線コネクタ 170"/>
        <xdr:cNvCxnSpPr/>
      </xdr:nvCxnSpPr>
      <xdr:spPr>
        <a:xfrm>
          <a:off x="3797300" y="13086736"/>
          <a:ext cx="838200" cy="5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26133</xdr:rowOff>
    </xdr:from>
    <xdr:ext cx="469744" cy="259045"/>
    <xdr:sp macro="" textlink="">
      <xdr:nvSpPr>
        <xdr:cNvPr id="172" name="維持補修費平均値テキスト"/>
        <xdr:cNvSpPr txBox="1"/>
      </xdr:nvSpPr>
      <xdr:spPr>
        <a:xfrm>
          <a:off x="4686300" y="1322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56536</xdr:rowOff>
    </xdr:from>
    <xdr:to>
      <xdr:col>5</xdr:col>
      <xdr:colOff>358775</xdr:colOff>
      <xdr:row>77</xdr:row>
      <xdr:rowOff>6198</xdr:rowOff>
    </xdr:to>
    <xdr:cxnSp macro="">
      <xdr:nvCxnSpPr>
        <xdr:cNvPr id="174" name="直線コネクタ 173"/>
        <xdr:cNvCxnSpPr/>
      </xdr:nvCxnSpPr>
      <xdr:spPr>
        <a:xfrm flipV="1">
          <a:off x="2908300" y="13086736"/>
          <a:ext cx="889000" cy="12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123562</xdr:rowOff>
    </xdr:from>
    <xdr:ext cx="469744" cy="259045"/>
    <xdr:sp macro="" textlink="">
      <xdr:nvSpPr>
        <xdr:cNvPr id="176" name="テキスト ボックス 175"/>
        <xdr:cNvSpPr txBox="1"/>
      </xdr:nvSpPr>
      <xdr:spPr>
        <a:xfrm>
          <a:off x="3562427"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147746</xdr:rowOff>
    </xdr:from>
    <xdr:to>
      <xdr:col>4</xdr:col>
      <xdr:colOff>155575</xdr:colOff>
      <xdr:row>77</xdr:row>
      <xdr:rowOff>6198</xdr:rowOff>
    </xdr:to>
    <xdr:cxnSp macro="">
      <xdr:nvCxnSpPr>
        <xdr:cNvPr id="177" name="直線コネクタ 176"/>
        <xdr:cNvCxnSpPr/>
      </xdr:nvCxnSpPr>
      <xdr:spPr>
        <a:xfrm>
          <a:off x="2019300" y="13177946"/>
          <a:ext cx="889000" cy="2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149944</xdr:rowOff>
    </xdr:from>
    <xdr:ext cx="469744" cy="259045"/>
    <xdr:sp macro="" textlink="">
      <xdr:nvSpPr>
        <xdr:cNvPr id="179" name="テキスト ボックス 178"/>
        <xdr:cNvSpPr txBox="1"/>
      </xdr:nvSpPr>
      <xdr:spPr>
        <a:xfrm>
          <a:off x="2673427"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58089</xdr:rowOff>
    </xdr:from>
    <xdr:to>
      <xdr:col>2</xdr:col>
      <xdr:colOff>638175</xdr:colOff>
      <xdr:row>76</xdr:row>
      <xdr:rowOff>147746</xdr:rowOff>
    </xdr:to>
    <xdr:cxnSp macro="">
      <xdr:nvCxnSpPr>
        <xdr:cNvPr id="180" name="直線コネクタ 179"/>
        <xdr:cNvCxnSpPr/>
      </xdr:nvCxnSpPr>
      <xdr:spPr>
        <a:xfrm>
          <a:off x="1130300" y="13088289"/>
          <a:ext cx="889000" cy="8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157075</xdr:rowOff>
    </xdr:from>
    <xdr:ext cx="469744" cy="259045"/>
    <xdr:sp macro="" textlink="">
      <xdr:nvSpPr>
        <xdr:cNvPr id="182" name="テキスト ボックス 181"/>
        <xdr:cNvSpPr txBox="1"/>
      </xdr:nvSpPr>
      <xdr:spPr>
        <a:xfrm>
          <a:off x="1784427" y="1335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158492</xdr:rowOff>
    </xdr:from>
    <xdr:ext cx="469744" cy="259045"/>
    <xdr:sp macro="" textlink="">
      <xdr:nvSpPr>
        <xdr:cNvPr id="184" name="テキスト ボックス 183"/>
        <xdr:cNvSpPr txBox="1"/>
      </xdr:nvSpPr>
      <xdr:spPr>
        <a:xfrm>
          <a:off x="895427" y="133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58862</xdr:rowOff>
    </xdr:from>
    <xdr:to>
      <xdr:col>6</xdr:col>
      <xdr:colOff>561975</xdr:colOff>
      <xdr:row>76</xdr:row>
      <xdr:rowOff>160462</xdr:rowOff>
    </xdr:to>
    <xdr:sp macro="" textlink="">
      <xdr:nvSpPr>
        <xdr:cNvPr id="190" name="円/楕円 189"/>
        <xdr:cNvSpPr/>
      </xdr:nvSpPr>
      <xdr:spPr>
        <a:xfrm>
          <a:off x="4584700" y="130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81739</xdr:rowOff>
    </xdr:from>
    <xdr:ext cx="469744" cy="259045"/>
    <xdr:sp macro="" textlink="">
      <xdr:nvSpPr>
        <xdr:cNvPr id="191" name="維持補修費該当値テキスト"/>
        <xdr:cNvSpPr txBox="1"/>
      </xdr:nvSpPr>
      <xdr:spPr>
        <a:xfrm>
          <a:off x="4686300" y="1294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5736</xdr:rowOff>
    </xdr:from>
    <xdr:to>
      <xdr:col>5</xdr:col>
      <xdr:colOff>409575</xdr:colOff>
      <xdr:row>76</xdr:row>
      <xdr:rowOff>107336</xdr:rowOff>
    </xdr:to>
    <xdr:sp macro="" textlink="">
      <xdr:nvSpPr>
        <xdr:cNvPr id="192" name="円/楕円 191"/>
        <xdr:cNvSpPr/>
      </xdr:nvSpPr>
      <xdr:spPr>
        <a:xfrm>
          <a:off x="3746500" y="130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123862</xdr:rowOff>
    </xdr:from>
    <xdr:ext cx="469744" cy="259045"/>
    <xdr:sp macro="" textlink="">
      <xdr:nvSpPr>
        <xdr:cNvPr id="193" name="テキスト ボックス 192"/>
        <xdr:cNvSpPr txBox="1"/>
      </xdr:nvSpPr>
      <xdr:spPr>
        <a:xfrm>
          <a:off x="3562427" y="1281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126848</xdr:rowOff>
    </xdr:from>
    <xdr:to>
      <xdr:col>4</xdr:col>
      <xdr:colOff>206375</xdr:colOff>
      <xdr:row>77</xdr:row>
      <xdr:rowOff>56998</xdr:rowOff>
    </xdr:to>
    <xdr:sp macro="" textlink="">
      <xdr:nvSpPr>
        <xdr:cNvPr id="194" name="円/楕円 193"/>
        <xdr:cNvSpPr/>
      </xdr:nvSpPr>
      <xdr:spPr>
        <a:xfrm>
          <a:off x="2857500" y="131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73524</xdr:rowOff>
    </xdr:from>
    <xdr:ext cx="469744" cy="259045"/>
    <xdr:sp macro="" textlink="">
      <xdr:nvSpPr>
        <xdr:cNvPr id="195" name="テキスト ボックス 194"/>
        <xdr:cNvSpPr txBox="1"/>
      </xdr:nvSpPr>
      <xdr:spPr>
        <a:xfrm>
          <a:off x="2673427" y="1293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96946</xdr:rowOff>
    </xdr:from>
    <xdr:to>
      <xdr:col>3</xdr:col>
      <xdr:colOff>3175</xdr:colOff>
      <xdr:row>77</xdr:row>
      <xdr:rowOff>27096</xdr:rowOff>
    </xdr:to>
    <xdr:sp macro="" textlink="">
      <xdr:nvSpPr>
        <xdr:cNvPr id="196" name="円/楕円 195"/>
        <xdr:cNvSpPr/>
      </xdr:nvSpPr>
      <xdr:spPr>
        <a:xfrm>
          <a:off x="1968500" y="131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43624</xdr:rowOff>
    </xdr:from>
    <xdr:ext cx="469744" cy="259045"/>
    <xdr:sp macro="" textlink="">
      <xdr:nvSpPr>
        <xdr:cNvPr id="197" name="テキスト ボックス 196"/>
        <xdr:cNvSpPr txBox="1"/>
      </xdr:nvSpPr>
      <xdr:spPr>
        <a:xfrm>
          <a:off x="1784427" y="1290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7289</xdr:rowOff>
    </xdr:from>
    <xdr:to>
      <xdr:col>1</xdr:col>
      <xdr:colOff>485775</xdr:colOff>
      <xdr:row>76</xdr:row>
      <xdr:rowOff>108889</xdr:rowOff>
    </xdr:to>
    <xdr:sp macro="" textlink="">
      <xdr:nvSpPr>
        <xdr:cNvPr id="198" name="円/楕円 197"/>
        <xdr:cNvSpPr/>
      </xdr:nvSpPr>
      <xdr:spPr>
        <a:xfrm>
          <a:off x="1079500" y="130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125416</xdr:rowOff>
    </xdr:from>
    <xdr:ext cx="469744" cy="259045"/>
    <xdr:sp macro="" textlink="">
      <xdr:nvSpPr>
        <xdr:cNvPr id="199" name="テキスト ボックス 198"/>
        <xdr:cNvSpPr txBox="1"/>
      </xdr:nvSpPr>
      <xdr:spPr>
        <a:xfrm>
          <a:off x="895427" y="128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3759</xdr:rowOff>
    </xdr:from>
    <xdr:to>
      <xdr:col>6</xdr:col>
      <xdr:colOff>511175</xdr:colOff>
      <xdr:row>95</xdr:row>
      <xdr:rowOff>9113</xdr:rowOff>
    </xdr:to>
    <xdr:cxnSp macro="">
      <xdr:nvCxnSpPr>
        <xdr:cNvPr id="229" name="直線コネクタ 228"/>
        <xdr:cNvCxnSpPr/>
      </xdr:nvCxnSpPr>
      <xdr:spPr>
        <a:xfrm>
          <a:off x="3797300" y="16291509"/>
          <a:ext cx="8382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140651</xdr:rowOff>
    </xdr:from>
    <xdr:ext cx="534377" cy="259045"/>
    <xdr:sp macro="" textlink="">
      <xdr:nvSpPr>
        <xdr:cNvPr id="230" name="扶助費平均値テキスト"/>
        <xdr:cNvSpPr txBox="1"/>
      </xdr:nvSpPr>
      <xdr:spPr>
        <a:xfrm>
          <a:off x="4686300" y="1625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3759</xdr:rowOff>
    </xdr:from>
    <xdr:to>
      <xdr:col>5</xdr:col>
      <xdr:colOff>358775</xdr:colOff>
      <xdr:row>95</xdr:row>
      <xdr:rowOff>104763</xdr:rowOff>
    </xdr:to>
    <xdr:cxnSp macro="">
      <xdr:nvCxnSpPr>
        <xdr:cNvPr id="232" name="直線コネクタ 231"/>
        <xdr:cNvCxnSpPr/>
      </xdr:nvCxnSpPr>
      <xdr:spPr>
        <a:xfrm flipV="1">
          <a:off x="2908300" y="16291509"/>
          <a:ext cx="889000" cy="10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3" name="フローチャート : 判断 232"/>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4" name="テキスト ボックス 233"/>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104763</xdr:rowOff>
    </xdr:from>
    <xdr:to>
      <xdr:col>4</xdr:col>
      <xdr:colOff>155575</xdr:colOff>
      <xdr:row>95</xdr:row>
      <xdr:rowOff>113488</xdr:rowOff>
    </xdr:to>
    <xdr:cxnSp macro="">
      <xdr:nvCxnSpPr>
        <xdr:cNvPr id="235" name="直線コネクタ 234"/>
        <xdr:cNvCxnSpPr/>
      </xdr:nvCxnSpPr>
      <xdr:spPr>
        <a:xfrm flipV="1">
          <a:off x="2019300" y="1639251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36" name="フローチャート : 判断 235"/>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37" name="テキスト ボックス 236"/>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113488</xdr:rowOff>
    </xdr:from>
    <xdr:to>
      <xdr:col>2</xdr:col>
      <xdr:colOff>638175</xdr:colOff>
      <xdr:row>95</xdr:row>
      <xdr:rowOff>127146</xdr:rowOff>
    </xdr:to>
    <xdr:cxnSp macro="">
      <xdr:nvCxnSpPr>
        <xdr:cNvPr id="238" name="直線コネクタ 237"/>
        <xdr:cNvCxnSpPr/>
      </xdr:nvCxnSpPr>
      <xdr:spPr>
        <a:xfrm flipV="1">
          <a:off x="1130300" y="16401238"/>
          <a:ext cx="8890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39" name="フローチャート : 判断 238"/>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0" name="テキスト ボックス 239"/>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1" name="フローチャート : 判断 240"/>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2" name="テキスト ボックス 241"/>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129763</xdr:rowOff>
    </xdr:from>
    <xdr:to>
      <xdr:col>6</xdr:col>
      <xdr:colOff>561975</xdr:colOff>
      <xdr:row>95</xdr:row>
      <xdr:rowOff>59913</xdr:rowOff>
    </xdr:to>
    <xdr:sp macro="" textlink="">
      <xdr:nvSpPr>
        <xdr:cNvPr id="248" name="円/楕円 247"/>
        <xdr:cNvSpPr/>
      </xdr:nvSpPr>
      <xdr:spPr>
        <a:xfrm>
          <a:off x="4584700" y="162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152640</xdr:rowOff>
    </xdr:from>
    <xdr:ext cx="534377" cy="259045"/>
    <xdr:sp macro="" textlink="">
      <xdr:nvSpPr>
        <xdr:cNvPr id="249" name="扶助費該当値テキスト"/>
        <xdr:cNvSpPr txBox="1"/>
      </xdr:nvSpPr>
      <xdr:spPr>
        <a:xfrm>
          <a:off x="4686300" y="1609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57,855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124409</xdr:rowOff>
    </xdr:from>
    <xdr:to>
      <xdr:col>5</xdr:col>
      <xdr:colOff>409575</xdr:colOff>
      <xdr:row>95</xdr:row>
      <xdr:rowOff>54559</xdr:rowOff>
    </xdr:to>
    <xdr:sp macro="" textlink="">
      <xdr:nvSpPr>
        <xdr:cNvPr id="250" name="円/楕円 249"/>
        <xdr:cNvSpPr/>
      </xdr:nvSpPr>
      <xdr:spPr>
        <a:xfrm>
          <a:off x="3746500" y="162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45686</xdr:rowOff>
    </xdr:from>
    <xdr:ext cx="534377" cy="259045"/>
    <xdr:sp macro="" textlink="">
      <xdr:nvSpPr>
        <xdr:cNvPr id="251" name="テキスト ボックス 250"/>
        <xdr:cNvSpPr txBox="1"/>
      </xdr:nvSpPr>
      <xdr:spPr>
        <a:xfrm>
          <a:off x="3530111" y="163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53963</xdr:rowOff>
    </xdr:from>
    <xdr:to>
      <xdr:col>4</xdr:col>
      <xdr:colOff>206375</xdr:colOff>
      <xdr:row>95</xdr:row>
      <xdr:rowOff>155563</xdr:rowOff>
    </xdr:to>
    <xdr:sp macro="" textlink="">
      <xdr:nvSpPr>
        <xdr:cNvPr id="252" name="円/楕円 251"/>
        <xdr:cNvSpPr/>
      </xdr:nvSpPr>
      <xdr:spPr>
        <a:xfrm>
          <a:off x="2857500" y="163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146690</xdr:rowOff>
    </xdr:from>
    <xdr:ext cx="534377" cy="259045"/>
    <xdr:sp macro="" textlink="">
      <xdr:nvSpPr>
        <xdr:cNvPr id="253" name="テキスト ボックス 252"/>
        <xdr:cNvSpPr txBox="1"/>
      </xdr:nvSpPr>
      <xdr:spPr>
        <a:xfrm>
          <a:off x="2641111" y="164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62688</xdr:rowOff>
    </xdr:from>
    <xdr:to>
      <xdr:col>3</xdr:col>
      <xdr:colOff>3175</xdr:colOff>
      <xdr:row>95</xdr:row>
      <xdr:rowOff>164288</xdr:rowOff>
    </xdr:to>
    <xdr:sp macro="" textlink="">
      <xdr:nvSpPr>
        <xdr:cNvPr id="254" name="円/楕円 253"/>
        <xdr:cNvSpPr/>
      </xdr:nvSpPr>
      <xdr:spPr>
        <a:xfrm>
          <a:off x="1968500" y="163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155415</xdr:rowOff>
    </xdr:from>
    <xdr:ext cx="534377" cy="259045"/>
    <xdr:sp macro="" textlink="">
      <xdr:nvSpPr>
        <xdr:cNvPr id="255" name="テキスト ボックス 254"/>
        <xdr:cNvSpPr txBox="1"/>
      </xdr:nvSpPr>
      <xdr:spPr>
        <a:xfrm>
          <a:off x="1752111" y="1644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76346</xdr:rowOff>
    </xdr:from>
    <xdr:to>
      <xdr:col>1</xdr:col>
      <xdr:colOff>485775</xdr:colOff>
      <xdr:row>96</xdr:row>
      <xdr:rowOff>6496</xdr:rowOff>
    </xdr:to>
    <xdr:sp macro="" textlink="">
      <xdr:nvSpPr>
        <xdr:cNvPr id="256" name="円/楕円 255"/>
        <xdr:cNvSpPr/>
      </xdr:nvSpPr>
      <xdr:spPr>
        <a:xfrm>
          <a:off x="1079500" y="163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169073</xdr:rowOff>
    </xdr:from>
    <xdr:ext cx="534377" cy="259045"/>
    <xdr:sp macro="" textlink="">
      <xdr:nvSpPr>
        <xdr:cNvPr id="257" name="テキスト ボックス 256"/>
        <xdr:cNvSpPr txBox="1"/>
      </xdr:nvSpPr>
      <xdr:spPr>
        <a:xfrm>
          <a:off x="863111" y="1645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5196</xdr:rowOff>
    </xdr:from>
    <xdr:to>
      <xdr:col>15</xdr:col>
      <xdr:colOff>180975</xdr:colOff>
      <xdr:row>32</xdr:row>
      <xdr:rowOff>114804</xdr:rowOff>
    </xdr:to>
    <xdr:cxnSp macro="">
      <xdr:nvCxnSpPr>
        <xdr:cNvPr id="289" name="直線コネクタ 288"/>
        <xdr:cNvCxnSpPr/>
      </xdr:nvCxnSpPr>
      <xdr:spPr>
        <a:xfrm flipV="1">
          <a:off x="9639300" y="5148696"/>
          <a:ext cx="838200" cy="45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79443</xdr:rowOff>
    </xdr:from>
    <xdr:ext cx="534377" cy="259045"/>
    <xdr:sp macro="" textlink="">
      <xdr:nvSpPr>
        <xdr:cNvPr id="290" name="補助費等平均値テキスト"/>
        <xdr:cNvSpPr txBox="1"/>
      </xdr:nvSpPr>
      <xdr:spPr>
        <a:xfrm>
          <a:off x="10528300" y="625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114804</xdr:rowOff>
    </xdr:from>
    <xdr:to>
      <xdr:col>14</xdr:col>
      <xdr:colOff>28575</xdr:colOff>
      <xdr:row>33</xdr:row>
      <xdr:rowOff>85489</xdr:rowOff>
    </xdr:to>
    <xdr:cxnSp macro="">
      <xdr:nvCxnSpPr>
        <xdr:cNvPr id="292" name="直線コネクタ 291"/>
        <xdr:cNvCxnSpPr/>
      </xdr:nvCxnSpPr>
      <xdr:spPr>
        <a:xfrm flipV="1">
          <a:off x="8750300" y="5601204"/>
          <a:ext cx="889000" cy="14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293" name="フローチャート : 判断 292"/>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152486</xdr:rowOff>
    </xdr:from>
    <xdr:ext cx="534377" cy="259045"/>
    <xdr:sp macro="" textlink="">
      <xdr:nvSpPr>
        <xdr:cNvPr id="294" name="テキスト ボックス 293"/>
        <xdr:cNvSpPr txBox="1"/>
      </xdr:nvSpPr>
      <xdr:spPr>
        <a:xfrm>
          <a:off x="9372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85489</xdr:rowOff>
    </xdr:from>
    <xdr:to>
      <xdr:col>12</xdr:col>
      <xdr:colOff>511175</xdr:colOff>
      <xdr:row>36</xdr:row>
      <xdr:rowOff>66298</xdr:rowOff>
    </xdr:to>
    <xdr:cxnSp macro="">
      <xdr:nvCxnSpPr>
        <xdr:cNvPr id="295" name="直線コネクタ 294"/>
        <xdr:cNvCxnSpPr/>
      </xdr:nvCxnSpPr>
      <xdr:spPr>
        <a:xfrm flipV="1">
          <a:off x="7861300" y="5743339"/>
          <a:ext cx="889000" cy="49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296" name="フローチャート : 判断 295"/>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157755</xdr:rowOff>
    </xdr:from>
    <xdr:ext cx="534377" cy="259045"/>
    <xdr:sp macro="" textlink="">
      <xdr:nvSpPr>
        <xdr:cNvPr id="297" name="テキスト ボックス 296"/>
        <xdr:cNvSpPr txBox="1"/>
      </xdr:nvSpPr>
      <xdr:spPr>
        <a:xfrm>
          <a:off x="8483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66298</xdr:rowOff>
    </xdr:from>
    <xdr:to>
      <xdr:col>11</xdr:col>
      <xdr:colOff>307975</xdr:colOff>
      <xdr:row>36</xdr:row>
      <xdr:rowOff>79437</xdr:rowOff>
    </xdr:to>
    <xdr:cxnSp macro="">
      <xdr:nvCxnSpPr>
        <xdr:cNvPr id="298" name="直線コネクタ 297"/>
        <xdr:cNvCxnSpPr/>
      </xdr:nvCxnSpPr>
      <xdr:spPr>
        <a:xfrm flipV="1">
          <a:off x="6972300" y="6238498"/>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299" name="フローチャート : 判断 298"/>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31883</xdr:rowOff>
    </xdr:from>
    <xdr:ext cx="534377" cy="259045"/>
    <xdr:sp macro="" textlink="">
      <xdr:nvSpPr>
        <xdr:cNvPr id="300" name="テキスト ボックス 299"/>
        <xdr:cNvSpPr txBox="1"/>
      </xdr:nvSpPr>
      <xdr:spPr>
        <a:xfrm>
          <a:off x="7594111" y="63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1" name="フローチャート : 判断 300"/>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152933</xdr:rowOff>
    </xdr:from>
    <xdr:ext cx="534377" cy="259045"/>
    <xdr:sp macro="" textlink="">
      <xdr:nvSpPr>
        <xdr:cNvPr id="302" name="テキスト ボックス 301"/>
        <xdr:cNvSpPr txBox="1"/>
      </xdr:nvSpPr>
      <xdr:spPr>
        <a:xfrm>
          <a:off x="6705111" y="64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29</xdr:row>
      <xdr:rowOff>125846</xdr:rowOff>
    </xdr:from>
    <xdr:to>
      <xdr:col>15</xdr:col>
      <xdr:colOff>231775</xdr:colOff>
      <xdr:row>30</xdr:row>
      <xdr:rowOff>55996</xdr:rowOff>
    </xdr:to>
    <xdr:sp macro="" textlink="">
      <xdr:nvSpPr>
        <xdr:cNvPr id="308" name="円/楕円 307"/>
        <xdr:cNvSpPr/>
      </xdr:nvSpPr>
      <xdr:spPr>
        <a:xfrm>
          <a:off x="10426700" y="50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78873</xdr:rowOff>
    </xdr:from>
    <xdr:ext cx="599010" cy="259045"/>
    <xdr:sp macro="" textlink="">
      <xdr:nvSpPr>
        <xdr:cNvPr id="309" name="補助費等該当値テキスト"/>
        <xdr:cNvSpPr txBox="1"/>
      </xdr:nvSpPr>
      <xdr:spPr>
        <a:xfrm>
          <a:off x="10528300" y="505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180,356</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64004</xdr:rowOff>
    </xdr:from>
    <xdr:to>
      <xdr:col>14</xdr:col>
      <xdr:colOff>79375</xdr:colOff>
      <xdr:row>32</xdr:row>
      <xdr:rowOff>165604</xdr:rowOff>
    </xdr:to>
    <xdr:sp macro="" textlink="">
      <xdr:nvSpPr>
        <xdr:cNvPr id="310" name="円/楕円 309"/>
        <xdr:cNvSpPr/>
      </xdr:nvSpPr>
      <xdr:spPr>
        <a:xfrm>
          <a:off x="9588500" y="555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10681</xdr:rowOff>
    </xdr:from>
    <xdr:ext cx="599010" cy="259045"/>
    <xdr:sp macro="" textlink="">
      <xdr:nvSpPr>
        <xdr:cNvPr id="311" name="テキスト ボックス 310"/>
        <xdr:cNvSpPr txBox="1"/>
      </xdr:nvSpPr>
      <xdr:spPr>
        <a:xfrm>
          <a:off x="9339794" y="53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138,787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34689</xdr:rowOff>
    </xdr:from>
    <xdr:to>
      <xdr:col>12</xdr:col>
      <xdr:colOff>561975</xdr:colOff>
      <xdr:row>33</xdr:row>
      <xdr:rowOff>136289</xdr:rowOff>
    </xdr:to>
    <xdr:sp macro="" textlink="">
      <xdr:nvSpPr>
        <xdr:cNvPr id="312" name="円/楕円 311"/>
        <xdr:cNvSpPr/>
      </xdr:nvSpPr>
      <xdr:spPr>
        <a:xfrm>
          <a:off x="8699500" y="56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152816</xdr:rowOff>
    </xdr:from>
    <xdr:ext cx="599010" cy="259045"/>
    <xdr:sp macro="" textlink="">
      <xdr:nvSpPr>
        <xdr:cNvPr id="313" name="テキスト ボックス 312"/>
        <xdr:cNvSpPr txBox="1"/>
      </xdr:nvSpPr>
      <xdr:spPr>
        <a:xfrm>
          <a:off x="8450794" y="546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15498</xdr:rowOff>
    </xdr:from>
    <xdr:to>
      <xdr:col>11</xdr:col>
      <xdr:colOff>358775</xdr:colOff>
      <xdr:row>36</xdr:row>
      <xdr:rowOff>117098</xdr:rowOff>
    </xdr:to>
    <xdr:sp macro="" textlink="">
      <xdr:nvSpPr>
        <xdr:cNvPr id="314" name="円/楕円 313"/>
        <xdr:cNvSpPr/>
      </xdr:nvSpPr>
      <xdr:spPr>
        <a:xfrm>
          <a:off x="7810500" y="61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133625</xdr:rowOff>
    </xdr:from>
    <xdr:ext cx="534377" cy="259045"/>
    <xdr:sp macro="" textlink="">
      <xdr:nvSpPr>
        <xdr:cNvPr id="315" name="テキスト ボックス 314"/>
        <xdr:cNvSpPr txBox="1"/>
      </xdr:nvSpPr>
      <xdr:spPr>
        <a:xfrm>
          <a:off x="7594111" y="596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80,243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28637</xdr:rowOff>
    </xdr:from>
    <xdr:to>
      <xdr:col>10</xdr:col>
      <xdr:colOff>155575</xdr:colOff>
      <xdr:row>36</xdr:row>
      <xdr:rowOff>130237</xdr:rowOff>
    </xdr:to>
    <xdr:sp macro="" textlink="">
      <xdr:nvSpPr>
        <xdr:cNvPr id="316" name="円/楕円 315"/>
        <xdr:cNvSpPr/>
      </xdr:nvSpPr>
      <xdr:spPr>
        <a:xfrm>
          <a:off x="6921500" y="62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146764</xdr:rowOff>
    </xdr:from>
    <xdr:ext cx="534377" cy="259045"/>
    <xdr:sp macro="" textlink="">
      <xdr:nvSpPr>
        <xdr:cNvPr id="317" name="テキスト ボックス 316"/>
        <xdr:cNvSpPr txBox="1"/>
      </xdr:nvSpPr>
      <xdr:spPr>
        <a:xfrm>
          <a:off x="6705111" y="597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118590</xdr:rowOff>
    </xdr:from>
    <xdr:to>
      <xdr:col>15</xdr:col>
      <xdr:colOff>180975</xdr:colOff>
      <xdr:row>59</xdr:row>
      <xdr:rowOff>2763</xdr:rowOff>
    </xdr:to>
    <xdr:cxnSp macro="">
      <xdr:nvCxnSpPr>
        <xdr:cNvPr id="348" name="直線コネクタ 347"/>
        <xdr:cNvCxnSpPr/>
      </xdr:nvCxnSpPr>
      <xdr:spPr>
        <a:xfrm>
          <a:off x="9639300" y="10062690"/>
          <a:ext cx="838200" cy="5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113507</xdr:rowOff>
    </xdr:from>
    <xdr:ext cx="534377" cy="259045"/>
    <xdr:sp macro="" textlink="">
      <xdr:nvSpPr>
        <xdr:cNvPr id="349" name="普通建設事業費平均値テキスト"/>
        <xdr:cNvSpPr txBox="1"/>
      </xdr:nvSpPr>
      <xdr:spPr>
        <a:xfrm>
          <a:off x="10528300" y="1005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118590</xdr:rowOff>
    </xdr:from>
    <xdr:to>
      <xdr:col>14</xdr:col>
      <xdr:colOff>28575</xdr:colOff>
      <xdr:row>58</xdr:row>
      <xdr:rowOff>125986</xdr:rowOff>
    </xdr:to>
    <xdr:cxnSp macro="">
      <xdr:nvCxnSpPr>
        <xdr:cNvPr id="351" name="直線コネクタ 350"/>
        <xdr:cNvCxnSpPr/>
      </xdr:nvCxnSpPr>
      <xdr:spPr>
        <a:xfrm flipV="1">
          <a:off x="8750300" y="10062690"/>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52" name="フローチャート : 判断 351"/>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48054</xdr:rowOff>
    </xdr:from>
    <xdr:ext cx="534377" cy="259045"/>
    <xdr:sp macro="" textlink="">
      <xdr:nvSpPr>
        <xdr:cNvPr id="353" name="テキスト ボックス 352"/>
        <xdr:cNvSpPr txBox="1"/>
      </xdr:nvSpPr>
      <xdr:spPr>
        <a:xfrm>
          <a:off x="9372111" y="101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125986</xdr:rowOff>
    </xdr:from>
    <xdr:to>
      <xdr:col>12</xdr:col>
      <xdr:colOff>511175</xdr:colOff>
      <xdr:row>58</xdr:row>
      <xdr:rowOff>157754</xdr:rowOff>
    </xdr:to>
    <xdr:cxnSp macro="">
      <xdr:nvCxnSpPr>
        <xdr:cNvPr id="354" name="直線コネクタ 353"/>
        <xdr:cNvCxnSpPr/>
      </xdr:nvCxnSpPr>
      <xdr:spPr>
        <a:xfrm flipV="1">
          <a:off x="7861300" y="10070086"/>
          <a:ext cx="889000" cy="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5" name="フローチャート : 判断 354"/>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59768</xdr:rowOff>
    </xdr:from>
    <xdr:ext cx="534377" cy="259045"/>
    <xdr:sp macro="" textlink="">
      <xdr:nvSpPr>
        <xdr:cNvPr id="356" name="テキスト ボックス 355"/>
        <xdr:cNvSpPr txBox="1"/>
      </xdr:nvSpPr>
      <xdr:spPr>
        <a:xfrm>
          <a:off x="8483111" y="101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157754</xdr:rowOff>
    </xdr:from>
    <xdr:to>
      <xdr:col>11</xdr:col>
      <xdr:colOff>307975</xdr:colOff>
      <xdr:row>59</xdr:row>
      <xdr:rowOff>16893</xdr:rowOff>
    </xdr:to>
    <xdr:cxnSp macro="">
      <xdr:nvCxnSpPr>
        <xdr:cNvPr id="357" name="直線コネクタ 356"/>
        <xdr:cNvCxnSpPr/>
      </xdr:nvCxnSpPr>
      <xdr:spPr>
        <a:xfrm flipV="1">
          <a:off x="6972300" y="10101854"/>
          <a:ext cx="8890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58" name="フローチャート : 判断 357"/>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64817</xdr:rowOff>
    </xdr:from>
    <xdr:ext cx="534377" cy="259045"/>
    <xdr:sp macro="" textlink="">
      <xdr:nvSpPr>
        <xdr:cNvPr id="359" name="テキスト ボックス 358"/>
        <xdr:cNvSpPr txBox="1"/>
      </xdr:nvSpPr>
      <xdr:spPr>
        <a:xfrm>
          <a:off x="7594111" y="101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60" name="フローチャート : 判断 359"/>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73796</xdr:rowOff>
    </xdr:from>
    <xdr:ext cx="534377" cy="259045"/>
    <xdr:sp macro="" textlink="">
      <xdr:nvSpPr>
        <xdr:cNvPr id="361" name="テキスト ボックス 360"/>
        <xdr:cNvSpPr txBox="1"/>
      </xdr:nvSpPr>
      <xdr:spPr>
        <a:xfrm>
          <a:off x="6705111" y="101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123413</xdr:rowOff>
    </xdr:from>
    <xdr:to>
      <xdr:col>15</xdr:col>
      <xdr:colOff>231775</xdr:colOff>
      <xdr:row>59</xdr:row>
      <xdr:rowOff>53563</xdr:rowOff>
    </xdr:to>
    <xdr:sp macro="" textlink="">
      <xdr:nvSpPr>
        <xdr:cNvPr id="367" name="円/楕円 366"/>
        <xdr:cNvSpPr/>
      </xdr:nvSpPr>
      <xdr:spPr>
        <a:xfrm>
          <a:off x="10426700" y="100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82790</xdr:rowOff>
    </xdr:from>
    <xdr:ext cx="534377" cy="259045"/>
    <xdr:sp macro="" textlink="">
      <xdr:nvSpPr>
        <xdr:cNvPr id="368" name="普通建設事業費該当値テキスト"/>
        <xdr:cNvSpPr txBox="1"/>
      </xdr:nvSpPr>
      <xdr:spPr>
        <a:xfrm>
          <a:off x="10528300" y="98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67790</xdr:rowOff>
    </xdr:from>
    <xdr:to>
      <xdr:col>14</xdr:col>
      <xdr:colOff>79375</xdr:colOff>
      <xdr:row>58</xdr:row>
      <xdr:rowOff>169390</xdr:rowOff>
    </xdr:to>
    <xdr:sp macro="" textlink="">
      <xdr:nvSpPr>
        <xdr:cNvPr id="369" name="円/楕円 368"/>
        <xdr:cNvSpPr/>
      </xdr:nvSpPr>
      <xdr:spPr>
        <a:xfrm>
          <a:off x="9588500" y="100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14467</xdr:rowOff>
    </xdr:from>
    <xdr:ext cx="599010" cy="259045"/>
    <xdr:sp macro="" textlink="">
      <xdr:nvSpPr>
        <xdr:cNvPr id="370" name="テキスト ボックス 369"/>
        <xdr:cNvSpPr txBox="1"/>
      </xdr:nvSpPr>
      <xdr:spPr>
        <a:xfrm>
          <a:off x="9339794" y="978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75186</xdr:rowOff>
    </xdr:from>
    <xdr:to>
      <xdr:col>12</xdr:col>
      <xdr:colOff>561975</xdr:colOff>
      <xdr:row>59</xdr:row>
      <xdr:rowOff>5336</xdr:rowOff>
    </xdr:to>
    <xdr:sp macro="" textlink="">
      <xdr:nvSpPr>
        <xdr:cNvPr id="371" name="円/楕円 370"/>
        <xdr:cNvSpPr/>
      </xdr:nvSpPr>
      <xdr:spPr>
        <a:xfrm>
          <a:off x="8699500" y="100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21863</xdr:rowOff>
    </xdr:from>
    <xdr:ext cx="599010" cy="259045"/>
    <xdr:sp macro="" textlink="">
      <xdr:nvSpPr>
        <xdr:cNvPr id="372" name="テキスト ボックス 371"/>
        <xdr:cNvSpPr txBox="1"/>
      </xdr:nvSpPr>
      <xdr:spPr>
        <a:xfrm>
          <a:off x="8450794" y="979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106954</xdr:rowOff>
    </xdr:from>
    <xdr:to>
      <xdr:col>11</xdr:col>
      <xdr:colOff>358775</xdr:colOff>
      <xdr:row>59</xdr:row>
      <xdr:rowOff>37104</xdr:rowOff>
    </xdr:to>
    <xdr:sp macro="" textlink="">
      <xdr:nvSpPr>
        <xdr:cNvPr id="373" name="円/楕円 372"/>
        <xdr:cNvSpPr/>
      </xdr:nvSpPr>
      <xdr:spPr>
        <a:xfrm>
          <a:off x="7810500" y="100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53631</xdr:rowOff>
    </xdr:from>
    <xdr:ext cx="599010" cy="259045"/>
    <xdr:sp macro="" textlink="">
      <xdr:nvSpPr>
        <xdr:cNvPr id="374" name="テキスト ボックス 373"/>
        <xdr:cNvSpPr txBox="1"/>
      </xdr:nvSpPr>
      <xdr:spPr>
        <a:xfrm>
          <a:off x="7561794" y="982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137543</xdr:rowOff>
    </xdr:from>
    <xdr:to>
      <xdr:col>10</xdr:col>
      <xdr:colOff>155575</xdr:colOff>
      <xdr:row>59</xdr:row>
      <xdr:rowOff>67693</xdr:rowOff>
    </xdr:to>
    <xdr:sp macro="" textlink="">
      <xdr:nvSpPr>
        <xdr:cNvPr id="375" name="円/楕円 374"/>
        <xdr:cNvSpPr/>
      </xdr:nvSpPr>
      <xdr:spPr>
        <a:xfrm>
          <a:off x="6921500" y="100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84220</xdr:rowOff>
    </xdr:from>
    <xdr:ext cx="534377" cy="259045"/>
    <xdr:sp macro="" textlink="">
      <xdr:nvSpPr>
        <xdr:cNvPr id="376" name="テキスト ボックス 375"/>
        <xdr:cNvSpPr txBox="1"/>
      </xdr:nvSpPr>
      <xdr:spPr>
        <a:xfrm>
          <a:off x="6705111" y="985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169126</xdr:rowOff>
    </xdr:from>
    <xdr:to>
      <xdr:col>15</xdr:col>
      <xdr:colOff>180975</xdr:colOff>
      <xdr:row>79</xdr:row>
      <xdr:rowOff>33804</xdr:rowOff>
    </xdr:to>
    <xdr:cxnSp macro="">
      <xdr:nvCxnSpPr>
        <xdr:cNvPr id="405" name="直線コネクタ 404"/>
        <xdr:cNvCxnSpPr/>
      </xdr:nvCxnSpPr>
      <xdr:spPr>
        <a:xfrm>
          <a:off x="9639300" y="13542226"/>
          <a:ext cx="838200" cy="3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137726</xdr:rowOff>
    </xdr:from>
    <xdr:ext cx="534377" cy="259045"/>
    <xdr:sp macro="" textlink="">
      <xdr:nvSpPr>
        <xdr:cNvPr id="406" name="普通建設事業費 （ うち新規整備　）平均値テキスト"/>
        <xdr:cNvSpPr txBox="1"/>
      </xdr:nvSpPr>
      <xdr:spPr>
        <a:xfrm>
          <a:off x="10528300" y="13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8" name="フローチャート : 判断 407"/>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60478</xdr:rowOff>
    </xdr:from>
    <xdr:ext cx="534377" cy="259045"/>
    <xdr:sp macro="" textlink="">
      <xdr:nvSpPr>
        <xdr:cNvPr id="409" name="テキスト ボックス 408"/>
        <xdr:cNvSpPr txBox="1"/>
      </xdr:nvSpPr>
      <xdr:spPr>
        <a:xfrm>
          <a:off x="9372111" y="132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154454</xdr:rowOff>
    </xdr:from>
    <xdr:to>
      <xdr:col>15</xdr:col>
      <xdr:colOff>231775</xdr:colOff>
      <xdr:row>79</xdr:row>
      <xdr:rowOff>84604</xdr:rowOff>
    </xdr:to>
    <xdr:sp macro="" textlink="">
      <xdr:nvSpPr>
        <xdr:cNvPr id="415" name="円/楕円 414"/>
        <xdr:cNvSpPr/>
      </xdr:nvSpPr>
      <xdr:spPr>
        <a:xfrm>
          <a:off x="10426700" y="135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93276</xdr:rowOff>
    </xdr:from>
    <xdr:ext cx="469744" cy="259045"/>
    <xdr:sp macro="" textlink="">
      <xdr:nvSpPr>
        <xdr:cNvPr id="416" name="普通建設事業費 （ うち新規整備　）該当値テキスト"/>
        <xdr:cNvSpPr txBox="1"/>
      </xdr:nvSpPr>
      <xdr:spPr>
        <a:xfrm>
          <a:off x="10528300" y="1346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118326</xdr:rowOff>
    </xdr:from>
    <xdr:to>
      <xdr:col>14</xdr:col>
      <xdr:colOff>79375</xdr:colOff>
      <xdr:row>79</xdr:row>
      <xdr:rowOff>48476</xdr:rowOff>
    </xdr:to>
    <xdr:sp macro="" textlink="">
      <xdr:nvSpPr>
        <xdr:cNvPr id="417" name="円/楕円 416"/>
        <xdr:cNvSpPr/>
      </xdr:nvSpPr>
      <xdr:spPr>
        <a:xfrm>
          <a:off x="9588500" y="134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39603</xdr:rowOff>
    </xdr:from>
    <xdr:ext cx="534377" cy="259045"/>
    <xdr:sp macro="" textlink="">
      <xdr:nvSpPr>
        <xdr:cNvPr id="418" name="テキスト ボックス 417"/>
        <xdr:cNvSpPr txBox="1"/>
      </xdr:nvSpPr>
      <xdr:spPr>
        <a:xfrm>
          <a:off x="9372111" y="135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8" name="テキスト ボックス 43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44097</xdr:rowOff>
    </xdr:from>
    <xdr:to>
      <xdr:col>15</xdr:col>
      <xdr:colOff>180340</xdr:colOff>
      <xdr:row>99</xdr:row>
      <xdr:rowOff>41173</xdr:rowOff>
    </xdr:to>
    <xdr:cxnSp macro="">
      <xdr:nvCxnSpPr>
        <xdr:cNvPr id="444" name="直線コネクタ 443"/>
        <xdr:cNvCxnSpPr/>
      </xdr:nvCxnSpPr>
      <xdr:spPr>
        <a:xfrm flipV="1">
          <a:off x="10475595" y="15817497"/>
          <a:ext cx="1270" cy="119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45000</xdr:rowOff>
    </xdr:from>
    <xdr:ext cx="469744" cy="259045"/>
    <xdr:sp macro="" textlink="">
      <xdr:nvSpPr>
        <xdr:cNvPr id="445" name="普通建設事業費 （ うち更新整備　）最小値テキスト"/>
        <xdr:cNvSpPr txBox="1"/>
      </xdr:nvSpPr>
      <xdr:spPr>
        <a:xfrm>
          <a:off x="10528300" y="1701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99</xdr:row>
      <xdr:rowOff>41173</xdr:rowOff>
    </xdr:from>
    <xdr:to>
      <xdr:col>15</xdr:col>
      <xdr:colOff>269875</xdr:colOff>
      <xdr:row>99</xdr:row>
      <xdr:rowOff>41173</xdr:rowOff>
    </xdr:to>
    <xdr:cxnSp macro="">
      <xdr:nvCxnSpPr>
        <xdr:cNvPr id="446" name="直線コネクタ 445"/>
        <xdr:cNvCxnSpPr/>
      </xdr:nvCxnSpPr>
      <xdr:spPr>
        <a:xfrm>
          <a:off x="10388600" y="17014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162224</xdr:rowOff>
    </xdr:from>
    <xdr:ext cx="534377" cy="259045"/>
    <xdr:sp macro="" textlink="">
      <xdr:nvSpPr>
        <xdr:cNvPr id="447" name="普通建設事業費 （ うち更新整備　）最大値テキスト"/>
        <xdr:cNvSpPr txBox="1"/>
      </xdr:nvSpPr>
      <xdr:spPr>
        <a:xfrm>
          <a:off x="10528300" y="1559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92</xdr:row>
      <xdr:rowOff>44097</xdr:rowOff>
    </xdr:from>
    <xdr:to>
      <xdr:col>15</xdr:col>
      <xdr:colOff>269875</xdr:colOff>
      <xdr:row>92</xdr:row>
      <xdr:rowOff>44097</xdr:rowOff>
    </xdr:to>
    <xdr:cxnSp macro="">
      <xdr:nvCxnSpPr>
        <xdr:cNvPr id="448" name="直線コネクタ 447"/>
        <xdr:cNvCxnSpPr/>
      </xdr:nvCxnSpPr>
      <xdr:spPr>
        <a:xfrm>
          <a:off x="10388600" y="1581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38153</xdr:rowOff>
    </xdr:from>
    <xdr:to>
      <xdr:col>15</xdr:col>
      <xdr:colOff>180975</xdr:colOff>
      <xdr:row>92</xdr:row>
      <xdr:rowOff>124433</xdr:rowOff>
    </xdr:to>
    <xdr:cxnSp macro="">
      <xdr:nvCxnSpPr>
        <xdr:cNvPr id="449" name="直線コネクタ 448"/>
        <xdr:cNvCxnSpPr/>
      </xdr:nvCxnSpPr>
      <xdr:spPr>
        <a:xfrm>
          <a:off x="9639300" y="15468653"/>
          <a:ext cx="838200" cy="4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78593</xdr:rowOff>
    </xdr:from>
    <xdr:ext cx="534377" cy="259045"/>
    <xdr:sp macro="" textlink="">
      <xdr:nvSpPr>
        <xdr:cNvPr id="450" name="普通建設事業費 （ うち更新整備　）平均値テキスト"/>
        <xdr:cNvSpPr txBox="1"/>
      </xdr:nvSpPr>
      <xdr:spPr>
        <a:xfrm>
          <a:off x="10528300" y="165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100166</xdr:rowOff>
    </xdr:from>
    <xdr:to>
      <xdr:col>15</xdr:col>
      <xdr:colOff>231775</xdr:colOff>
      <xdr:row>97</xdr:row>
      <xdr:rowOff>30316</xdr:rowOff>
    </xdr:to>
    <xdr:sp macro="" textlink="">
      <xdr:nvSpPr>
        <xdr:cNvPr id="451" name="フローチャート : 判断 450"/>
        <xdr:cNvSpPr/>
      </xdr:nvSpPr>
      <xdr:spPr>
        <a:xfrm>
          <a:off x="104267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45465</xdr:rowOff>
    </xdr:from>
    <xdr:to>
      <xdr:col>14</xdr:col>
      <xdr:colOff>79375</xdr:colOff>
      <xdr:row>96</xdr:row>
      <xdr:rowOff>147065</xdr:rowOff>
    </xdr:to>
    <xdr:sp macro="" textlink="">
      <xdr:nvSpPr>
        <xdr:cNvPr id="452" name="フローチャート : 判断 451"/>
        <xdr:cNvSpPr/>
      </xdr:nvSpPr>
      <xdr:spPr>
        <a:xfrm>
          <a:off x="9588500" y="165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138192</xdr:rowOff>
    </xdr:from>
    <xdr:ext cx="534377" cy="259045"/>
    <xdr:sp macro="" textlink="">
      <xdr:nvSpPr>
        <xdr:cNvPr id="453" name="テキスト ボックス 452"/>
        <xdr:cNvSpPr txBox="1"/>
      </xdr:nvSpPr>
      <xdr:spPr>
        <a:xfrm>
          <a:off x="9372111" y="165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73633</xdr:rowOff>
    </xdr:from>
    <xdr:to>
      <xdr:col>15</xdr:col>
      <xdr:colOff>231775</xdr:colOff>
      <xdr:row>93</xdr:row>
      <xdr:rowOff>3783</xdr:rowOff>
    </xdr:to>
    <xdr:sp macro="" textlink="">
      <xdr:nvSpPr>
        <xdr:cNvPr id="459" name="円/楕円 458"/>
        <xdr:cNvSpPr/>
      </xdr:nvSpPr>
      <xdr:spPr>
        <a:xfrm>
          <a:off x="10426700" y="158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160010</xdr:rowOff>
    </xdr:from>
    <xdr:ext cx="534377" cy="259045"/>
    <xdr:sp macro="" textlink="">
      <xdr:nvSpPr>
        <xdr:cNvPr id="460" name="普通建設事業費 （ うち更新整備　）該当値テキスト"/>
        <xdr:cNvSpPr txBox="1"/>
      </xdr:nvSpPr>
      <xdr:spPr>
        <a:xfrm>
          <a:off x="10528300" y="1576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71,935</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158803</xdr:rowOff>
    </xdr:from>
    <xdr:to>
      <xdr:col>14</xdr:col>
      <xdr:colOff>79375</xdr:colOff>
      <xdr:row>90</xdr:row>
      <xdr:rowOff>88953</xdr:rowOff>
    </xdr:to>
    <xdr:sp macro="" textlink="">
      <xdr:nvSpPr>
        <xdr:cNvPr id="461" name="円/楕円 460"/>
        <xdr:cNvSpPr/>
      </xdr:nvSpPr>
      <xdr:spPr>
        <a:xfrm>
          <a:off x="9588500" y="1541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88</xdr:row>
      <xdr:rowOff>105480</xdr:rowOff>
    </xdr:from>
    <xdr:ext cx="534377" cy="259045"/>
    <xdr:sp macro="" textlink="">
      <xdr:nvSpPr>
        <xdr:cNvPr id="462" name="テキスト ボックス 461"/>
        <xdr:cNvSpPr txBox="1"/>
      </xdr:nvSpPr>
      <xdr:spPr>
        <a:xfrm>
          <a:off x="9372111" y="151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6" name="テキスト ボックス 47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8" name="テキスト ボックス 477"/>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2" name="直線コネクタ 481"/>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3"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5"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6" name="直線コネクタ 485"/>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4718</xdr:rowOff>
    </xdr:from>
    <xdr:to>
      <xdr:col>23</xdr:col>
      <xdr:colOff>517525</xdr:colOff>
      <xdr:row>38</xdr:row>
      <xdr:rowOff>22720</xdr:rowOff>
    </xdr:to>
    <xdr:cxnSp macro="">
      <xdr:nvCxnSpPr>
        <xdr:cNvPr id="487" name="直線コネクタ 486"/>
        <xdr:cNvCxnSpPr/>
      </xdr:nvCxnSpPr>
      <xdr:spPr>
        <a:xfrm>
          <a:off x="15481300" y="6519818"/>
          <a:ext cx="8382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8"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9" name="フローチャート : 判断 488"/>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170201</xdr:rowOff>
    </xdr:from>
    <xdr:to>
      <xdr:col>22</xdr:col>
      <xdr:colOff>365125</xdr:colOff>
      <xdr:row>38</xdr:row>
      <xdr:rowOff>4718</xdr:rowOff>
    </xdr:to>
    <xdr:cxnSp macro="">
      <xdr:nvCxnSpPr>
        <xdr:cNvPr id="490" name="直線コネクタ 489"/>
        <xdr:cNvCxnSpPr/>
      </xdr:nvCxnSpPr>
      <xdr:spPr>
        <a:xfrm>
          <a:off x="14592300" y="6513851"/>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91" name="フローチャート : 判断 490"/>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47153</xdr:rowOff>
    </xdr:from>
    <xdr:ext cx="469744" cy="259045"/>
    <xdr:sp macro="" textlink="">
      <xdr:nvSpPr>
        <xdr:cNvPr id="492" name="テキスト ボックス 491"/>
        <xdr:cNvSpPr txBox="1"/>
      </xdr:nvSpPr>
      <xdr:spPr>
        <a:xfrm>
          <a:off x="15246427"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137791</xdr:rowOff>
    </xdr:from>
    <xdr:to>
      <xdr:col>21</xdr:col>
      <xdr:colOff>161925</xdr:colOff>
      <xdr:row>37</xdr:row>
      <xdr:rowOff>170201</xdr:rowOff>
    </xdr:to>
    <xdr:cxnSp macro="">
      <xdr:nvCxnSpPr>
        <xdr:cNvPr id="493" name="直線コネクタ 492"/>
        <xdr:cNvCxnSpPr/>
      </xdr:nvCxnSpPr>
      <xdr:spPr>
        <a:xfrm>
          <a:off x="13703300" y="6481441"/>
          <a:ext cx="889000" cy="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94" name="フローチャート : 判断 493"/>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48222</xdr:rowOff>
    </xdr:from>
    <xdr:ext cx="469744" cy="259045"/>
    <xdr:sp macro="" textlink="">
      <xdr:nvSpPr>
        <xdr:cNvPr id="495" name="テキスト ボックス 494"/>
        <xdr:cNvSpPr txBox="1"/>
      </xdr:nvSpPr>
      <xdr:spPr>
        <a:xfrm>
          <a:off x="14357427" y="65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137791</xdr:rowOff>
    </xdr:from>
    <xdr:to>
      <xdr:col>19</xdr:col>
      <xdr:colOff>644525</xdr:colOff>
      <xdr:row>37</xdr:row>
      <xdr:rowOff>155010</xdr:rowOff>
    </xdr:to>
    <xdr:cxnSp macro="">
      <xdr:nvCxnSpPr>
        <xdr:cNvPr id="496" name="直線コネクタ 495"/>
        <xdr:cNvCxnSpPr/>
      </xdr:nvCxnSpPr>
      <xdr:spPr>
        <a:xfrm flipV="1">
          <a:off x="12814300" y="6481441"/>
          <a:ext cx="889000" cy="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7" name="フローチャート : 判断 496"/>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5922</xdr:rowOff>
    </xdr:from>
    <xdr:ext cx="534377" cy="259045"/>
    <xdr:sp macro="" textlink="">
      <xdr:nvSpPr>
        <xdr:cNvPr id="498" name="テキスト ボックス 497"/>
        <xdr:cNvSpPr txBox="1"/>
      </xdr:nvSpPr>
      <xdr:spPr>
        <a:xfrm>
          <a:off x="13436111" y="61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9" name="フローチャート : 判断 498"/>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29334</xdr:rowOff>
    </xdr:from>
    <xdr:ext cx="469744" cy="259045"/>
    <xdr:sp macro="" textlink="">
      <xdr:nvSpPr>
        <xdr:cNvPr id="500" name="テキスト ボックス 499"/>
        <xdr:cNvSpPr txBox="1"/>
      </xdr:nvSpPr>
      <xdr:spPr>
        <a:xfrm>
          <a:off x="12579427" y="654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143370</xdr:rowOff>
    </xdr:from>
    <xdr:to>
      <xdr:col>23</xdr:col>
      <xdr:colOff>568325</xdr:colOff>
      <xdr:row>38</xdr:row>
      <xdr:rowOff>73520</xdr:rowOff>
    </xdr:to>
    <xdr:sp macro="" textlink="">
      <xdr:nvSpPr>
        <xdr:cNvPr id="506" name="円/楕円 505"/>
        <xdr:cNvSpPr/>
      </xdr:nvSpPr>
      <xdr:spPr>
        <a:xfrm>
          <a:off x="16268700" y="64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378565" cy="259045"/>
    <xdr:sp macro="" textlink="">
      <xdr:nvSpPr>
        <xdr:cNvPr id="507" name="災害復旧事業費該当値テキスト"/>
        <xdr:cNvSpPr txBox="1"/>
      </xdr:nvSpPr>
      <xdr:spPr>
        <a:xfrm>
          <a:off x="16370300" y="644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125368</xdr:rowOff>
    </xdr:from>
    <xdr:to>
      <xdr:col>22</xdr:col>
      <xdr:colOff>415925</xdr:colOff>
      <xdr:row>38</xdr:row>
      <xdr:rowOff>55518</xdr:rowOff>
    </xdr:to>
    <xdr:sp macro="" textlink="">
      <xdr:nvSpPr>
        <xdr:cNvPr id="508" name="円/楕円 507"/>
        <xdr:cNvSpPr/>
      </xdr:nvSpPr>
      <xdr:spPr>
        <a:xfrm>
          <a:off x="15430500" y="64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72045</xdr:rowOff>
    </xdr:from>
    <xdr:ext cx="469744" cy="259045"/>
    <xdr:sp macro="" textlink="">
      <xdr:nvSpPr>
        <xdr:cNvPr id="509" name="テキスト ボックス 508"/>
        <xdr:cNvSpPr txBox="1"/>
      </xdr:nvSpPr>
      <xdr:spPr>
        <a:xfrm>
          <a:off x="15246427" y="62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119401</xdr:rowOff>
    </xdr:from>
    <xdr:to>
      <xdr:col>21</xdr:col>
      <xdr:colOff>212725</xdr:colOff>
      <xdr:row>38</xdr:row>
      <xdr:rowOff>49550</xdr:rowOff>
    </xdr:to>
    <xdr:sp macro="" textlink="">
      <xdr:nvSpPr>
        <xdr:cNvPr id="510" name="円/楕円 509"/>
        <xdr:cNvSpPr/>
      </xdr:nvSpPr>
      <xdr:spPr>
        <a:xfrm>
          <a:off x="14541500" y="64630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66078</xdr:rowOff>
    </xdr:from>
    <xdr:ext cx="469744" cy="259045"/>
    <xdr:sp macro="" textlink="">
      <xdr:nvSpPr>
        <xdr:cNvPr id="511" name="テキスト ボックス 510"/>
        <xdr:cNvSpPr txBox="1"/>
      </xdr:nvSpPr>
      <xdr:spPr>
        <a:xfrm>
          <a:off x="14357427" y="62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86991</xdr:rowOff>
    </xdr:from>
    <xdr:to>
      <xdr:col>20</xdr:col>
      <xdr:colOff>9525</xdr:colOff>
      <xdr:row>38</xdr:row>
      <xdr:rowOff>17142</xdr:rowOff>
    </xdr:to>
    <xdr:sp macro="" textlink="">
      <xdr:nvSpPr>
        <xdr:cNvPr id="512" name="円/楕円 511"/>
        <xdr:cNvSpPr/>
      </xdr:nvSpPr>
      <xdr:spPr>
        <a:xfrm>
          <a:off x="13652500" y="6430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8268</xdr:rowOff>
    </xdr:from>
    <xdr:ext cx="534377" cy="259045"/>
    <xdr:sp macro="" textlink="">
      <xdr:nvSpPr>
        <xdr:cNvPr id="513" name="テキスト ボックス 512"/>
        <xdr:cNvSpPr txBox="1"/>
      </xdr:nvSpPr>
      <xdr:spPr>
        <a:xfrm>
          <a:off x="13436111" y="65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104210</xdr:rowOff>
    </xdr:from>
    <xdr:to>
      <xdr:col>18</xdr:col>
      <xdr:colOff>492125</xdr:colOff>
      <xdr:row>38</xdr:row>
      <xdr:rowOff>34361</xdr:rowOff>
    </xdr:to>
    <xdr:sp macro="" textlink="">
      <xdr:nvSpPr>
        <xdr:cNvPr id="514" name="円/楕円 513"/>
        <xdr:cNvSpPr/>
      </xdr:nvSpPr>
      <xdr:spPr>
        <a:xfrm>
          <a:off x="12763500" y="6447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50887</xdr:rowOff>
    </xdr:from>
    <xdr:ext cx="469744" cy="259045"/>
    <xdr:sp macro="" textlink="">
      <xdr:nvSpPr>
        <xdr:cNvPr id="515" name="テキスト ボックス 514"/>
        <xdr:cNvSpPr txBox="1"/>
      </xdr:nvSpPr>
      <xdr:spPr>
        <a:xfrm>
          <a:off x="12579427" y="62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6" name="直線コネクタ 52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7" name="テキスト ボックス 52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8" name="直線コネクタ 52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9" name="テキスト ボックス 528"/>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2" name="直線コネクタ 53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3" name="テキスト ボックス 532"/>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4" name="直線コネクタ 53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5" name="テキスト ボックス 534"/>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7" name="テキスト ボックス 536"/>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9" name="直線コネクタ 538"/>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2"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3" name="直線コネクタ 54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4" name="直線コネクタ 54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5"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6" name="フローチャート : 判断 545"/>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7" name="直線コネクタ 54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8" name="フローチャート : 判断 547"/>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9" name="テキスト ボックス 548"/>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0" name="直線コネクタ 54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1" name="フローチャート : 判断 550"/>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2" name="テキスト ボックス 551"/>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3" name="直線コネクタ 55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4" name="フローチャート : 判断 553"/>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5" name="テキスト ボックス 554"/>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6" name="フローチャート : 判断 555"/>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7" name="テキスト ボックス 556"/>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3" name="円/楕円 56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4"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5" name="円/楕円 56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6" name="テキスト ボックス 56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7" name="円/楕円 56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8" name="テキスト ボックス 56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9" name="円/楕円 56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0" name="テキスト ボックス 56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1" name="円/楕円 57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2" name="テキスト ボックス 57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2" name="テキスト ボックス 59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8" name="直線コネクタ 597"/>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9"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600" name="直線コネクタ 599"/>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601"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602" name="直線コネクタ 601"/>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111909</xdr:rowOff>
    </xdr:from>
    <xdr:to>
      <xdr:col>23</xdr:col>
      <xdr:colOff>517525</xdr:colOff>
      <xdr:row>71</xdr:row>
      <xdr:rowOff>148485</xdr:rowOff>
    </xdr:to>
    <xdr:cxnSp macro="">
      <xdr:nvCxnSpPr>
        <xdr:cNvPr id="603" name="直線コネクタ 602"/>
        <xdr:cNvCxnSpPr/>
      </xdr:nvCxnSpPr>
      <xdr:spPr>
        <a:xfrm>
          <a:off x="15481300" y="1228485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150396</xdr:rowOff>
    </xdr:from>
    <xdr:ext cx="534377" cy="259045"/>
    <xdr:sp macro="" textlink="">
      <xdr:nvSpPr>
        <xdr:cNvPr id="604" name="公債費平均値テキスト"/>
        <xdr:cNvSpPr txBox="1"/>
      </xdr:nvSpPr>
      <xdr:spPr>
        <a:xfrm>
          <a:off x="16370300" y="1300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5" name="フローチャート : 判断 604"/>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111909</xdr:rowOff>
    </xdr:from>
    <xdr:to>
      <xdr:col>22</xdr:col>
      <xdr:colOff>365125</xdr:colOff>
      <xdr:row>73</xdr:row>
      <xdr:rowOff>13796</xdr:rowOff>
    </xdr:to>
    <xdr:cxnSp macro="">
      <xdr:nvCxnSpPr>
        <xdr:cNvPr id="606" name="直線コネクタ 605"/>
        <xdr:cNvCxnSpPr/>
      </xdr:nvCxnSpPr>
      <xdr:spPr>
        <a:xfrm flipV="1">
          <a:off x="14592300" y="12284859"/>
          <a:ext cx="889000" cy="24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07" name="フローチャート : 判断 606"/>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60078</xdr:rowOff>
    </xdr:from>
    <xdr:ext cx="534377" cy="259045"/>
    <xdr:sp macro="" textlink="">
      <xdr:nvSpPr>
        <xdr:cNvPr id="608" name="テキスト ボックス 607"/>
        <xdr:cNvSpPr txBox="1"/>
      </xdr:nvSpPr>
      <xdr:spPr>
        <a:xfrm>
          <a:off x="15214111" y="130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84281</xdr:rowOff>
    </xdr:from>
    <xdr:to>
      <xdr:col>21</xdr:col>
      <xdr:colOff>161925</xdr:colOff>
      <xdr:row>73</xdr:row>
      <xdr:rowOff>13796</xdr:rowOff>
    </xdr:to>
    <xdr:cxnSp macro="">
      <xdr:nvCxnSpPr>
        <xdr:cNvPr id="609" name="直線コネクタ 608"/>
        <xdr:cNvCxnSpPr/>
      </xdr:nvCxnSpPr>
      <xdr:spPr>
        <a:xfrm>
          <a:off x="13703300" y="12428681"/>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10" name="フローチャート : 判断 609"/>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35574</xdr:rowOff>
    </xdr:from>
    <xdr:ext cx="534377" cy="259045"/>
    <xdr:sp macro="" textlink="">
      <xdr:nvSpPr>
        <xdr:cNvPr id="611" name="テキスト ボックス 610"/>
        <xdr:cNvSpPr txBox="1"/>
      </xdr:nvSpPr>
      <xdr:spPr>
        <a:xfrm>
          <a:off x="14325111" y="130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69</xdr:row>
      <xdr:rowOff>149878</xdr:rowOff>
    </xdr:from>
    <xdr:to>
      <xdr:col>19</xdr:col>
      <xdr:colOff>644525</xdr:colOff>
      <xdr:row>72</xdr:row>
      <xdr:rowOff>84281</xdr:rowOff>
    </xdr:to>
    <xdr:cxnSp macro="">
      <xdr:nvCxnSpPr>
        <xdr:cNvPr id="612" name="直線コネクタ 611"/>
        <xdr:cNvCxnSpPr/>
      </xdr:nvCxnSpPr>
      <xdr:spPr>
        <a:xfrm>
          <a:off x="12814300" y="11979928"/>
          <a:ext cx="889000" cy="44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13" name="フローチャート : 判断 612"/>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38208</xdr:rowOff>
    </xdr:from>
    <xdr:ext cx="534377" cy="259045"/>
    <xdr:sp macro="" textlink="">
      <xdr:nvSpPr>
        <xdr:cNvPr id="614" name="テキスト ボックス 613"/>
        <xdr:cNvSpPr txBox="1"/>
      </xdr:nvSpPr>
      <xdr:spPr>
        <a:xfrm>
          <a:off x="13436111" y="130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5" name="フローチャート : 判断 614"/>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17894</xdr:rowOff>
    </xdr:from>
    <xdr:ext cx="534377" cy="259045"/>
    <xdr:sp macro="" textlink="">
      <xdr:nvSpPr>
        <xdr:cNvPr id="616" name="テキスト ボックス 615"/>
        <xdr:cNvSpPr txBox="1"/>
      </xdr:nvSpPr>
      <xdr:spPr>
        <a:xfrm>
          <a:off x="12547111" y="1304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97685</xdr:rowOff>
    </xdr:from>
    <xdr:to>
      <xdr:col>23</xdr:col>
      <xdr:colOff>568325</xdr:colOff>
      <xdr:row>72</xdr:row>
      <xdr:rowOff>27835</xdr:rowOff>
    </xdr:to>
    <xdr:sp macro="" textlink="">
      <xdr:nvSpPr>
        <xdr:cNvPr id="622" name="円/楕円 621"/>
        <xdr:cNvSpPr/>
      </xdr:nvSpPr>
      <xdr:spPr>
        <a:xfrm>
          <a:off x="16268700" y="122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120562</xdr:rowOff>
    </xdr:from>
    <xdr:ext cx="599010" cy="259045"/>
    <xdr:sp macro="" textlink="">
      <xdr:nvSpPr>
        <xdr:cNvPr id="623" name="公債費該当値テキスト"/>
        <xdr:cNvSpPr txBox="1"/>
      </xdr:nvSpPr>
      <xdr:spPr>
        <a:xfrm>
          <a:off x="16370300" y="1212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121,443</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61109</xdr:rowOff>
    </xdr:from>
    <xdr:to>
      <xdr:col>22</xdr:col>
      <xdr:colOff>415925</xdr:colOff>
      <xdr:row>71</xdr:row>
      <xdr:rowOff>162709</xdr:rowOff>
    </xdr:to>
    <xdr:sp macro="" textlink="">
      <xdr:nvSpPr>
        <xdr:cNvPr id="624" name="円/楕円 623"/>
        <xdr:cNvSpPr/>
      </xdr:nvSpPr>
      <xdr:spPr>
        <a:xfrm>
          <a:off x="15430500" y="122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7786</xdr:rowOff>
    </xdr:from>
    <xdr:ext cx="599010" cy="259045"/>
    <xdr:sp macro="" textlink="">
      <xdr:nvSpPr>
        <xdr:cNvPr id="625" name="テキスト ボックス 624"/>
        <xdr:cNvSpPr txBox="1"/>
      </xdr:nvSpPr>
      <xdr:spPr>
        <a:xfrm>
          <a:off x="15181794" y="1200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124,803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134446</xdr:rowOff>
    </xdr:from>
    <xdr:to>
      <xdr:col>21</xdr:col>
      <xdr:colOff>212725</xdr:colOff>
      <xdr:row>73</xdr:row>
      <xdr:rowOff>64596</xdr:rowOff>
    </xdr:to>
    <xdr:sp macro="" textlink="">
      <xdr:nvSpPr>
        <xdr:cNvPr id="626" name="円/楕円 625"/>
        <xdr:cNvSpPr/>
      </xdr:nvSpPr>
      <xdr:spPr>
        <a:xfrm>
          <a:off x="14541500" y="1247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81123</xdr:rowOff>
    </xdr:from>
    <xdr:ext cx="599010" cy="259045"/>
    <xdr:sp macro="" textlink="">
      <xdr:nvSpPr>
        <xdr:cNvPr id="627" name="テキスト ボックス 626"/>
        <xdr:cNvSpPr txBox="1"/>
      </xdr:nvSpPr>
      <xdr:spPr>
        <a:xfrm>
          <a:off x="14292794" y="1225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102,316</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33481</xdr:rowOff>
    </xdr:from>
    <xdr:to>
      <xdr:col>20</xdr:col>
      <xdr:colOff>9525</xdr:colOff>
      <xdr:row>72</xdr:row>
      <xdr:rowOff>135081</xdr:rowOff>
    </xdr:to>
    <xdr:sp macro="" textlink="">
      <xdr:nvSpPr>
        <xdr:cNvPr id="628" name="円/楕円 627"/>
        <xdr:cNvSpPr/>
      </xdr:nvSpPr>
      <xdr:spPr>
        <a:xfrm>
          <a:off x="13652500" y="123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151608</xdr:rowOff>
    </xdr:from>
    <xdr:ext cx="599010" cy="259045"/>
    <xdr:sp macro="" textlink="">
      <xdr:nvSpPr>
        <xdr:cNvPr id="629" name="テキスト ボックス 628"/>
        <xdr:cNvSpPr txBox="1"/>
      </xdr:nvSpPr>
      <xdr:spPr>
        <a:xfrm>
          <a:off x="13403794" y="1215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111,591</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99078</xdr:rowOff>
    </xdr:from>
    <xdr:to>
      <xdr:col>18</xdr:col>
      <xdr:colOff>492125</xdr:colOff>
      <xdr:row>70</xdr:row>
      <xdr:rowOff>29228</xdr:rowOff>
    </xdr:to>
    <xdr:sp macro="" textlink="">
      <xdr:nvSpPr>
        <xdr:cNvPr id="630" name="円/楕円 629"/>
        <xdr:cNvSpPr/>
      </xdr:nvSpPr>
      <xdr:spPr>
        <a:xfrm>
          <a:off x="12763500" y="11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45755</xdr:rowOff>
    </xdr:from>
    <xdr:ext cx="599010" cy="259045"/>
    <xdr:sp macro="" textlink="">
      <xdr:nvSpPr>
        <xdr:cNvPr id="631" name="テキスト ボックス 630"/>
        <xdr:cNvSpPr txBox="1"/>
      </xdr:nvSpPr>
      <xdr:spPr>
        <a:xfrm>
          <a:off x="12514794" y="1170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2" name="直線コネクタ 64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3" name="テキスト ボックス 64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4" name="直線コネクタ 64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5" name="テキスト ボックス 64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6" name="直線コネクタ 64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7" name="テキスト ボックス 64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8" name="直線コネクタ 64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9" name="テキスト ボックス 64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0" name="直線コネクタ 64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1" name="テキスト ボックス 65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2" name="直線コネクタ 65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3" name="テキスト ボックス 652"/>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5" name="テキスト ボックス 65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7" name="直線コネクタ 656"/>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8"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9" name="直線コネクタ 658"/>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60"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61" name="直線コネクタ 660"/>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9373</xdr:rowOff>
    </xdr:from>
    <xdr:to>
      <xdr:col>23</xdr:col>
      <xdr:colOff>517525</xdr:colOff>
      <xdr:row>99</xdr:row>
      <xdr:rowOff>39624</xdr:rowOff>
    </xdr:to>
    <xdr:cxnSp macro="">
      <xdr:nvCxnSpPr>
        <xdr:cNvPr id="662" name="直線コネクタ 661"/>
        <xdr:cNvCxnSpPr/>
      </xdr:nvCxnSpPr>
      <xdr:spPr>
        <a:xfrm flipV="1">
          <a:off x="15481300" y="16982923"/>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164895</xdr:rowOff>
    </xdr:from>
    <xdr:ext cx="534377" cy="259045"/>
    <xdr:sp macro="" textlink="">
      <xdr:nvSpPr>
        <xdr:cNvPr id="663" name="積立金平均値テキスト"/>
        <xdr:cNvSpPr txBox="1"/>
      </xdr:nvSpPr>
      <xdr:spPr>
        <a:xfrm>
          <a:off x="16370300" y="16966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64" name="フローチャート : 判断 663"/>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39624</xdr:rowOff>
    </xdr:from>
    <xdr:to>
      <xdr:col>22</xdr:col>
      <xdr:colOff>365125</xdr:colOff>
      <xdr:row>99</xdr:row>
      <xdr:rowOff>46137</xdr:rowOff>
    </xdr:to>
    <xdr:cxnSp macro="">
      <xdr:nvCxnSpPr>
        <xdr:cNvPr id="665" name="直線コネクタ 664"/>
        <xdr:cNvCxnSpPr/>
      </xdr:nvCxnSpPr>
      <xdr:spPr>
        <a:xfrm flipV="1">
          <a:off x="14592300" y="17013174"/>
          <a:ext cx="889000" cy="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6" name="フローチャート : 判断 665"/>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105208</xdr:rowOff>
    </xdr:from>
    <xdr:ext cx="534377" cy="259045"/>
    <xdr:sp macro="" textlink="">
      <xdr:nvSpPr>
        <xdr:cNvPr id="667" name="テキスト ボックス 666"/>
        <xdr:cNvSpPr txBox="1"/>
      </xdr:nvSpPr>
      <xdr:spPr>
        <a:xfrm>
          <a:off x="15214111" y="170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46137</xdr:rowOff>
    </xdr:from>
    <xdr:to>
      <xdr:col>21</xdr:col>
      <xdr:colOff>161925</xdr:colOff>
      <xdr:row>99</xdr:row>
      <xdr:rowOff>49946</xdr:rowOff>
    </xdr:to>
    <xdr:cxnSp macro="">
      <xdr:nvCxnSpPr>
        <xdr:cNvPr id="668" name="直線コネクタ 667"/>
        <xdr:cNvCxnSpPr/>
      </xdr:nvCxnSpPr>
      <xdr:spPr>
        <a:xfrm flipV="1">
          <a:off x="13703300" y="17019687"/>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9" name="フローチャート : 判断 668"/>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106652</xdr:rowOff>
    </xdr:from>
    <xdr:ext cx="534377" cy="259045"/>
    <xdr:sp macro="" textlink="">
      <xdr:nvSpPr>
        <xdr:cNvPr id="670" name="テキスト ボックス 669"/>
        <xdr:cNvSpPr txBox="1"/>
      </xdr:nvSpPr>
      <xdr:spPr>
        <a:xfrm>
          <a:off x="14325111" y="170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49946</xdr:rowOff>
    </xdr:from>
    <xdr:to>
      <xdr:col>19</xdr:col>
      <xdr:colOff>644525</xdr:colOff>
      <xdr:row>99</xdr:row>
      <xdr:rowOff>58421</xdr:rowOff>
    </xdr:to>
    <xdr:cxnSp macro="">
      <xdr:nvCxnSpPr>
        <xdr:cNvPr id="671" name="直線コネクタ 670"/>
        <xdr:cNvCxnSpPr/>
      </xdr:nvCxnSpPr>
      <xdr:spPr>
        <a:xfrm flipV="1">
          <a:off x="12814300" y="17023496"/>
          <a:ext cx="889000" cy="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72" name="フローチャート : 判断 671"/>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73" name="テキスト ボックス 672"/>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74" name="フローチャート : 判断 673"/>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114909</xdr:rowOff>
    </xdr:from>
    <xdr:ext cx="534377" cy="259045"/>
    <xdr:sp macro="" textlink="">
      <xdr:nvSpPr>
        <xdr:cNvPr id="675" name="テキスト ボックス 674"/>
        <xdr:cNvSpPr txBox="1"/>
      </xdr:nvSpPr>
      <xdr:spPr>
        <a:xfrm>
          <a:off x="12547111" y="167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130023</xdr:rowOff>
    </xdr:from>
    <xdr:to>
      <xdr:col>23</xdr:col>
      <xdr:colOff>568325</xdr:colOff>
      <xdr:row>99</xdr:row>
      <xdr:rowOff>60173</xdr:rowOff>
    </xdr:to>
    <xdr:sp macro="" textlink="">
      <xdr:nvSpPr>
        <xdr:cNvPr id="681" name="円/楕円 680"/>
        <xdr:cNvSpPr/>
      </xdr:nvSpPr>
      <xdr:spPr>
        <a:xfrm>
          <a:off x="16268700" y="169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89400</xdr:rowOff>
    </xdr:from>
    <xdr:ext cx="534377" cy="259045"/>
    <xdr:sp macro="" textlink="">
      <xdr:nvSpPr>
        <xdr:cNvPr id="682" name="積立金該当値テキスト"/>
        <xdr:cNvSpPr txBox="1"/>
      </xdr:nvSpPr>
      <xdr:spPr>
        <a:xfrm>
          <a:off x="16370300" y="167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160274</xdr:rowOff>
    </xdr:from>
    <xdr:to>
      <xdr:col>22</xdr:col>
      <xdr:colOff>415925</xdr:colOff>
      <xdr:row>99</xdr:row>
      <xdr:rowOff>90424</xdr:rowOff>
    </xdr:to>
    <xdr:sp macro="" textlink="">
      <xdr:nvSpPr>
        <xdr:cNvPr id="683" name="円/楕円 682"/>
        <xdr:cNvSpPr/>
      </xdr:nvSpPr>
      <xdr:spPr>
        <a:xfrm>
          <a:off x="15430500" y="169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106951</xdr:rowOff>
    </xdr:from>
    <xdr:ext cx="534377" cy="259045"/>
    <xdr:sp macro="" textlink="">
      <xdr:nvSpPr>
        <xdr:cNvPr id="684" name="テキスト ボックス 683"/>
        <xdr:cNvSpPr txBox="1"/>
      </xdr:nvSpPr>
      <xdr:spPr>
        <a:xfrm>
          <a:off x="15214111" y="167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166787</xdr:rowOff>
    </xdr:from>
    <xdr:to>
      <xdr:col>21</xdr:col>
      <xdr:colOff>212725</xdr:colOff>
      <xdr:row>99</xdr:row>
      <xdr:rowOff>96937</xdr:rowOff>
    </xdr:to>
    <xdr:sp macro="" textlink="">
      <xdr:nvSpPr>
        <xdr:cNvPr id="685" name="円/楕円 684"/>
        <xdr:cNvSpPr/>
      </xdr:nvSpPr>
      <xdr:spPr>
        <a:xfrm>
          <a:off x="14541500" y="169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113464</xdr:rowOff>
    </xdr:from>
    <xdr:ext cx="534377" cy="259045"/>
    <xdr:sp macro="" textlink="">
      <xdr:nvSpPr>
        <xdr:cNvPr id="686" name="テキスト ボックス 685"/>
        <xdr:cNvSpPr txBox="1"/>
      </xdr:nvSpPr>
      <xdr:spPr>
        <a:xfrm>
          <a:off x="14325111" y="1674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170596</xdr:rowOff>
    </xdr:from>
    <xdr:to>
      <xdr:col>20</xdr:col>
      <xdr:colOff>9525</xdr:colOff>
      <xdr:row>99</xdr:row>
      <xdr:rowOff>100746</xdr:rowOff>
    </xdr:to>
    <xdr:sp macro="" textlink="">
      <xdr:nvSpPr>
        <xdr:cNvPr id="687" name="円/楕円 686"/>
        <xdr:cNvSpPr/>
      </xdr:nvSpPr>
      <xdr:spPr>
        <a:xfrm>
          <a:off x="13652500" y="169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91873</xdr:rowOff>
    </xdr:from>
    <xdr:ext cx="534377" cy="259045"/>
    <xdr:sp macro="" textlink="">
      <xdr:nvSpPr>
        <xdr:cNvPr id="688" name="テキスト ボックス 687"/>
        <xdr:cNvSpPr txBox="1"/>
      </xdr:nvSpPr>
      <xdr:spPr>
        <a:xfrm>
          <a:off x="13436111" y="170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7621</xdr:rowOff>
    </xdr:from>
    <xdr:to>
      <xdr:col>18</xdr:col>
      <xdr:colOff>492125</xdr:colOff>
      <xdr:row>99</xdr:row>
      <xdr:rowOff>109221</xdr:rowOff>
    </xdr:to>
    <xdr:sp macro="" textlink="">
      <xdr:nvSpPr>
        <xdr:cNvPr id="689" name="円/楕円 688"/>
        <xdr:cNvSpPr/>
      </xdr:nvSpPr>
      <xdr:spPr>
        <a:xfrm>
          <a:off x="12763500" y="169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100348</xdr:rowOff>
    </xdr:from>
    <xdr:ext cx="534377" cy="259045"/>
    <xdr:sp macro="" textlink="">
      <xdr:nvSpPr>
        <xdr:cNvPr id="690" name="テキスト ボックス 689"/>
        <xdr:cNvSpPr txBox="1"/>
      </xdr:nvSpPr>
      <xdr:spPr>
        <a:xfrm>
          <a:off x="12547111" y="170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4" name="テキスト ボックス 70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6" name="テキスト ボックス 70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8" name="テキスト ボックス 70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12" name="直線コネクタ 711"/>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5"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6" name="直線コネクタ 715"/>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53884</xdr:rowOff>
    </xdr:from>
    <xdr:to>
      <xdr:col>32</xdr:col>
      <xdr:colOff>187325</xdr:colOff>
      <xdr:row>34</xdr:row>
      <xdr:rowOff>101250</xdr:rowOff>
    </xdr:to>
    <xdr:cxnSp macro="">
      <xdr:nvCxnSpPr>
        <xdr:cNvPr id="717" name="直線コネクタ 716"/>
        <xdr:cNvCxnSpPr/>
      </xdr:nvCxnSpPr>
      <xdr:spPr>
        <a:xfrm>
          <a:off x="21323300" y="5883184"/>
          <a:ext cx="8382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144045</xdr:rowOff>
    </xdr:from>
    <xdr:ext cx="469744" cy="259045"/>
    <xdr:sp macro="" textlink="">
      <xdr:nvSpPr>
        <xdr:cNvPr id="718" name="投資及び出資金平均値テキスト"/>
        <xdr:cNvSpPr txBox="1"/>
      </xdr:nvSpPr>
      <xdr:spPr>
        <a:xfrm>
          <a:off x="22212300" y="6487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9" name="フローチャート : 判断 718"/>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54844</xdr:rowOff>
    </xdr:from>
    <xdr:to>
      <xdr:col>31</xdr:col>
      <xdr:colOff>34925</xdr:colOff>
      <xdr:row>34</xdr:row>
      <xdr:rowOff>53884</xdr:rowOff>
    </xdr:to>
    <xdr:cxnSp macro="">
      <xdr:nvCxnSpPr>
        <xdr:cNvPr id="720" name="直線コネクタ 719"/>
        <xdr:cNvCxnSpPr/>
      </xdr:nvCxnSpPr>
      <xdr:spPr>
        <a:xfrm>
          <a:off x="20434300" y="5712694"/>
          <a:ext cx="889000" cy="17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21" name="フローチャート : 判断 720"/>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135999</xdr:rowOff>
    </xdr:from>
    <xdr:ext cx="378565" cy="259045"/>
    <xdr:sp macro="" textlink="">
      <xdr:nvSpPr>
        <xdr:cNvPr id="722" name="テキスト ボックス 721"/>
        <xdr:cNvSpPr txBox="1"/>
      </xdr:nvSpPr>
      <xdr:spPr>
        <a:xfrm>
          <a:off x="21134017" y="665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54844</xdr:rowOff>
    </xdr:from>
    <xdr:to>
      <xdr:col>29</xdr:col>
      <xdr:colOff>517525</xdr:colOff>
      <xdr:row>36</xdr:row>
      <xdr:rowOff>153782</xdr:rowOff>
    </xdr:to>
    <xdr:cxnSp macro="">
      <xdr:nvCxnSpPr>
        <xdr:cNvPr id="723" name="直線コネクタ 722"/>
        <xdr:cNvCxnSpPr/>
      </xdr:nvCxnSpPr>
      <xdr:spPr>
        <a:xfrm flipV="1">
          <a:off x="19545300" y="5712694"/>
          <a:ext cx="889000" cy="6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24" name="フローチャート : 判断 723"/>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138056</xdr:rowOff>
    </xdr:from>
    <xdr:ext cx="378565" cy="259045"/>
    <xdr:sp macro="" textlink="">
      <xdr:nvSpPr>
        <xdr:cNvPr id="725" name="テキスト ボックス 724"/>
        <xdr:cNvSpPr txBox="1"/>
      </xdr:nvSpPr>
      <xdr:spPr>
        <a:xfrm>
          <a:off x="20245017" y="6653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6335</xdr:rowOff>
    </xdr:from>
    <xdr:to>
      <xdr:col>28</xdr:col>
      <xdr:colOff>314325</xdr:colOff>
      <xdr:row>36</xdr:row>
      <xdr:rowOff>153782</xdr:rowOff>
    </xdr:to>
    <xdr:cxnSp macro="">
      <xdr:nvCxnSpPr>
        <xdr:cNvPr id="726" name="直線コネクタ 725"/>
        <xdr:cNvCxnSpPr/>
      </xdr:nvCxnSpPr>
      <xdr:spPr>
        <a:xfrm>
          <a:off x="18656300" y="6178535"/>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7" name="フローチャート : 判断 726"/>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121185</xdr:rowOff>
    </xdr:from>
    <xdr:ext cx="469744" cy="259045"/>
    <xdr:sp macro="" textlink="">
      <xdr:nvSpPr>
        <xdr:cNvPr id="728" name="テキスト ボックス 727"/>
        <xdr:cNvSpPr txBox="1"/>
      </xdr:nvSpPr>
      <xdr:spPr>
        <a:xfrm>
          <a:off x="19310427" y="66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9" name="フローチャート : 判断 728"/>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121505</xdr:rowOff>
    </xdr:from>
    <xdr:ext cx="469744" cy="259045"/>
    <xdr:sp macro="" textlink="">
      <xdr:nvSpPr>
        <xdr:cNvPr id="730" name="テキスト ボックス 729"/>
        <xdr:cNvSpPr txBox="1"/>
      </xdr:nvSpPr>
      <xdr:spPr>
        <a:xfrm>
          <a:off x="18421427" y="663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50450</xdr:rowOff>
    </xdr:from>
    <xdr:to>
      <xdr:col>32</xdr:col>
      <xdr:colOff>238125</xdr:colOff>
      <xdr:row>34</xdr:row>
      <xdr:rowOff>152050</xdr:rowOff>
    </xdr:to>
    <xdr:sp macro="" textlink="">
      <xdr:nvSpPr>
        <xdr:cNvPr id="736" name="円/楕円 735"/>
        <xdr:cNvSpPr/>
      </xdr:nvSpPr>
      <xdr:spPr>
        <a:xfrm>
          <a:off x="22110700" y="58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73327</xdr:rowOff>
    </xdr:from>
    <xdr:ext cx="534377" cy="259045"/>
    <xdr:sp macro="" textlink="">
      <xdr:nvSpPr>
        <xdr:cNvPr id="737" name="投資及び出資金該当値テキスト"/>
        <xdr:cNvSpPr txBox="1"/>
      </xdr:nvSpPr>
      <xdr:spPr>
        <a:xfrm>
          <a:off x="22212300" y="573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15,841</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3084</xdr:rowOff>
    </xdr:from>
    <xdr:to>
      <xdr:col>31</xdr:col>
      <xdr:colOff>85725</xdr:colOff>
      <xdr:row>34</xdr:row>
      <xdr:rowOff>104684</xdr:rowOff>
    </xdr:to>
    <xdr:sp macro="" textlink="">
      <xdr:nvSpPr>
        <xdr:cNvPr id="738" name="円/楕円 737"/>
        <xdr:cNvSpPr/>
      </xdr:nvSpPr>
      <xdr:spPr>
        <a:xfrm>
          <a:off x="21272500" y="58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32</xdr:row>
      <xdr:rowOff>121211</xdr:rowOff>
    </xdr:from>
    <xdr:ext cx="534377" cy="259045"/>
    <xdr:sp macro="" textlink="">
      <xdr:nvSpPr>
        <xdr:cNvPr id="739" name="テキスト ボックス 738"/>
        <xdr:cNvSpPr txBox="1"/>
      </xdr:nvSpPr>
      <xdr:spPr>
        <a:xfrm>
          <a:off x="21056111" y="56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16,877</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4044</xdr:rowOff>
    </xdr:from>
    <xdr:to>
      <xdr:col>29</xdr:col>
      <xdr:colOff>568325</xdr:colOff>
      <xdr:row>33</xdr:row>
      <xdr:rowOff>105644</xdr:rowOff>
    </xdr:to>
    <xdr:sp macro="" textlink="">
      <xdr:nvSpPr>
        <xdr:cNvPr id="740" name="円/楕円 739"/>
        <xdr:cNvSpPr/>
      </xdr:nvSpPr>
      <xdr:spPr>
        <a:xfrm>
          <a:off x="20383500" y="56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122171</xdr:rowOff>
    </xdr:from>
    <xdr:ext cx="534377" cy="259045"/>
    <xdr:sp macro="" textlink="">
      <xdr:nvSpPr>
        <xdr:cNvPr id="741" name="テキスト ボックス 740"/>
        <xdr:cNvSpPr txBox="1"/>
      </xdr:nvSpPr>
      <xdr:spPr>
        <a:xfrm>
          <a:off x="20167111" y="54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20,606</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102982</xdr:rowOff>
    </xdr:from>
    <xdr:to>
      <xdr:col>28</xdr:col>
      <xdr:colOff>365125</xdr:colOff>
      <xdr:row>37</xdr:row>
      <xdr:rowOff>33132</xdr:rowOff>
    </xdr:to>
    <xdr:sp macro="" textlink="">
      <xdr:nvSpPr>
        <xdr:cNvPr id="742" name="円/楕円 741"/>
        <xdr:cNvSpPr/>
      </xdr:nvSpPr>
      <xdr:spPr>
        <a:xfrm>
          <a:off x="19494500" y="62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49659</xdr:rowOff>
    </xdr:from>
    <xdr:ext cx="469744" cy="259045"/>
    <xdr:sp macro="" textlink="">
      <xdr:nvSpPr>
        <xdr:cNvPr id="743" name="テキスト ボックス 742"/>
        <xdr:cNvSpPr txBox="1"/>
      </xdr:nvSpPr>
      <xdr:spPr>
        <a:xfrm>
          <a:off x="19310427" y="60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126985</xdr:rowOff>
    </xdr:from>
    <xdr:to>
      <xdr:col>27</xdr:col>
      <xdr:colOff>161925</xdr:colOff>
      <xdr:row>36</xdr:row>
      <xdr:rowOff>57135</xdr:rowOff>
    </xdr:to>
    <xdr:sp macro="" textlink="">
      <xdr:nvSpPr>
        <xdr:cNvPr id="744" name="円/楕円 743"/>
        <xdr:cNvSpPr/>
      </xdr:nvSpPr>
      <xdr:spPr>
        <a:xfrm>
          <a:off x="18605500" y="61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73662</xdr:rowOff>
    </xdr:from>
    <xdr:ext cx="534377" cy="259045"/>
    <xdr:sp macro="" textlink="">
      <xdr:nvSpPr>
        <xdr:cNvPr id="745" name="テキスト ボックス 744"/>
        <xdr:cNvSpPr txBox="1"/>
      </xdr:nvSpPr>
      <xdr:spPr>
        <a:xfrm>
          <a:off x="18389111" y="59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6" name="直線コネクタ 75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7" name="テキスト ボックス 75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0" name="直線コネクタ 75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1" name="テキスト ボックス 76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5" name="直線コネクタ 764"/>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7" name="直線コネクタ 76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8"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9" name="直線コネクタ 768"/>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91694</xdr:rowOff>
    </xdr:from>
    <xdr:to>
      <xdr:col>32</xdr:col>
      <xdr:colOff>187325</xdr:colOff>
      <xdr:row>57</xdr:row>
      <xdr:rowOff>94552</xdr:rowOff>
    </xdr:to>
    <xdr:cxnSp macro="">
      <xdr:nvCxnSpPr>
        <xdr:cNvPr id="770" name="直線コネクタ 769"/>
        <xdr:cNvCxnSpPr/>
      </xdr:nvCxnSpPr>
      <xdr:spPr>
        <a:xfrm flipV="1">
          <a:off x="21323300" y="9864344"/>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71"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72" name="フローチャート : 判断 771"/>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94552</xdr:rowOff>
    </xdr:from>
    <xdr:to>
      <xdr:col>31</xdr:col>
      <xdr:colOff>34925</xdr:colOff>
      <xdr:row>57</xdr:row>
      <xdr:rowOff>95009</xdr:rowOff>
    </xdr:to>
    <xdr:cxnSp macro="">
      <xdr:nvCxnSpPr>
        <xdr:cNvPr id="773" name="直線コネクタ 772"/>
        <xdr:cNvCxnSpPr/>
      </xdr:nvCxnSpPr>
      <xdr:spPr>
        <a:xfrm flipV="1">
          <a:off x="20434300" y="986720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74" name="フローチャート : 判断 773"/>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137907</xdr:rowOff>
    </xdr:from>
    <xdr:ext cx="469744" cy="259045"/>
    <xdr:sp macro="" textlink="">
      <xdr:nvSpPr>
        <xdr:cNvPr id="775" name="テキスト ボックス 774"/>
        <xdr:cNvSpPr txBox="1"/>
      </xdr:nvSpPr>
      <xdr:spPr>
        <a:xfrm>
          <a:off x="21088427" y="99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91408</xdr:rowOff>
    </xdr:from>
    <xdr:to>
      <xdr:col>29</xdr:col>
      <xdr:colOff>517525</xdr:colOff>
      <xdr:row>57</xdr:row>
      <xdr:rowOff>95009</xdr:rowOff>
    </xdr:to>
    <xdr:cxnSp macro="">
      <xdr:nvCxnSpPr>
        <xdr:cNvPr id="776" name="直線コネクタ 775"/>
        <xdr:cNvCxnSpPr/>
      </xdr:nvCxnSpPr>
      <xdr:spPr>
        <a:xfrm>
          <a:off x="19545300" y="9864058"/>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7" name="フローチャート : 判断 776"/>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43292</xdr:rowOff>
    </xdr:from>
    <xdr:ext cx="469744" cy="259045"/>
    <xdr:sp macro="" textlink="">
      <xdr:nvSpPr>
        <xdr:cNvPr id="778" name="テキスト ボックス 777"/>
        <xdr:cNvSpPr txBox="1"/>
      </xdr:nvSpPr>
      <xdr:spPr>
        <a:xfrm>
          <a:off x="20199427" y="947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78492</xdr:rowOff>
    </xdr:from>
    <xdr:to>
      <xdr:col>28</xdr:col>
      <xdr:colOff>314325</xdr:colOff>
      <xdr:row>57</xdr:row>
      <xdr:rowOff>91408</xdr:rowOff>
    </xdr:to>
    <xdr:cxnSp macro="">
      <xdr:nvCxnSpPr>
        <xdr:cNvPr id="779" name="直線コネクタ 778"/>
        <xdr:cNvCxnSpPr/>
      </xdr:nvCxnSpPr>
      <xdr:spPr>
        <a:xfrm>
          <a:off x="18656300" y="9851142"/>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80" name="フローチャート : 判断 779"/>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111872</xdr:rowOff>
    </xdr:from>
    <xdr:ext cx="469744" cy="259045"/>
    <xdr:sp macro="" textlink="">
      <xdr:nvSpPr>
        <xdr:cNvPr id="781" name="テキスト ボックス 780"/>
        <xdr:cNvSpPr txBox="1"/>
      </xdr:nvSpPr>
      <xdr:spPr>
        <a:xfrm>
          <a:off x="19310427" y="95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82" name="フローチャート : 判断 781"/>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109129</xdr:rowOff>
    </xdr:from>
    <xdr:ext cx="469744" cy="259045"/>
    <xdr:sp macro="" textlink="">
      <xdr:nvSpPr>
        <xdr:cNvPr id="783" name="テキスト ボックス 782"/>
        <xdr:cNvSpPr txBox="1"/>
      </xdr:nvSpPr>
      <xdr:spPr>
        <a:xfrm>
          <a:off x="18421427" y="953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40894</xdr:rowOff>
    </xdr:from>
    <xdr:to>
      <xdr:col>32</xdr:col>
      <xdr:colOff>238125</xdr:colOff>
      <xdr:row>57</xdr:row>
      <xdr:rowOff>142494</xdr:rowOff>
    </xdr:to>
    <xdr:sp macro="" textlink="">
      <xdr:nvSpPr>
        <xdr:cNvPr id="789" name="円/楕円 788"/>
        <xdr:cNvSpPr/>
      </xdr:nvSpPr>
      <xdr:spPr>
        <a:xfrm>
          <a:off x="22110700" y="98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127271</xdr:rowOff>
    </xdr:from>
    <xdr:ext cx="469744" cy="259045"/>
    <xdr:sp macro="" textlink="">
      <xdr:nvSpPr>
        <xdr:cNvPr id="790" name="貸付金該当値テキスト"/>
        <xdr:cNvSpPr txBox="1"/>
      </xdr:nvSpPr>
      <xdr:spPr>
        <a:xfrm>
          <a:off x="22212300" y="972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43752</xdr:rowOff>
    </xdr:from>
    <xdr:to>
      <xdr:col>31</xdr:col>
      <xdr:colOff>85725</xdr:colOff>
      <xdr:row>57</xdr:row>
      <xdr:rowOff>145352</xdr:rowOff>
    </xdr:to>
    <xdr:sp macro="" textlink="">
      <xdr:nvSpPr>
        <xdr:cNvPr id="791" name="円/楕円 790"/>
        <xdr:cNvSpPr/>
      </xdr:nvSpPr>
      <xdr:spPr>
        <a:xfrm>
          <a:off x="21272500" y="98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161879</xdr:rowOff>
    </xdr:from>
    <xdr:ext cx="469744" cy="259045"/>
    <xdr:sp macro="" textlink="">
      <xdr:nvSpPr>
        <xdr:cNvPr id="792" name="テキスト ボックス 791"/>
        <xdr:cNvSpPr txBox="1"/>
      </xdr:nvSpPr>
      <xdr:spPr>
        <a:xfrm>
          <a:off x="21088427" y="959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44209</xdr:rowOff>
    </xdr:from>
    <xdr:to>
      <xdr:col>29</xdr:col>
      <xdr:colOff>568325</xdr:colOff>
      <xdr:row>57</xdr:row>
      <xdr:rowOff>145809</xdr:rowOff>
    </xdr:to>
    <xdr:sp macro="" textlink="">
      <xdr:nvSpPr>
        <xdr:cNvPr id="793" name="円/楕円 792"/>
        <xdr:cNvSpPr/>
      </xdr:nvSpPr>
      <xdr:spPr>
        <a:xfrm>
          <a:off x="20383500" y="98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136936</xdr:rowOff>
    </xdr:from>
    <xdr:ext cx="469744" cy="259045"/>
    <xdr:sp macro="" textlink="">
      <xdr:nvSpPr>
        <xdr:cNvPr id="794" name="テキスト ボックス 793"/>
        <xdr:cNvSpPr txBox="1"/>
      </xdr:nvSpPr>
      <xdr:spPr>
        <a:xfrm>
          <a:off x="20199427" y="990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40608</xdr:rowOff>
    </xdr:from>
    <xdr:to>
      <xdr:col>28</xdr:col>
      <xdr:colOff>365125</xdr:colOff>
      <xdr:row>57</xdr:row>
      <xdr:rowOff>142208</xdr:rowOff>
    </xdr:to>
    <xdr:sp macro="" textlink="">
      <xdr:nvSpPr>
        <xdr:cNvPr id="795" name="円/楕円 794"/>
        <xdr:cNvSpPr/>
      </xdr:nvSpPr>
      <xdr:spPr>
        <a:xfrm>
          <a:off x="19494500" y="98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133335</xdr:rowOff>
    </xdr:from>
    <xdr:ext cx="469744" cy="259045"/>
    <xdr:sp macro="" textlink="">
      <xdr:nvSpPr>
        <xdr:cNvPr id="796" name="テキスト ボックス 795"/>
        <xdr:cNvSpPr txBox="1"/>
      </xdr:nvSpPr>
      <xdr:spPr>
        <a:xfrm>
          <a:off x="19310427" y="990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27692</xdr:rowOff>
    </xdr:from>
    <xdr:to>
      <xdr:col>27</xdr:col>
      <xdr:colOff>161925</xdr:colOff>
      <xdr:row>57</xdr:row>
      <xdr:rowOff>129292</xdr:rowOff>
    </xdr:to>
    <xdr:sp macro="" textlink="">
      <xdr:nvSpPr>
        <xdr:cNvPr id="797" name="円/楕円 796"/>
        <xdr:cNvSpPr/>
      </xdr:nvSpPr>
      <xdr:spPr>
        <a:xfrm>
          <a:off x="18605500" y="98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120419</xdr:rowOff>
    </xdr:from>
    <xdr:ext cx="469744" cy="259045"/>
    <xdr:sp macro="" textlink="">
      <xdr:nvSpPr>
        <xdr:cNvPr id="798" name="テキスト ボックス 797"/>
        <xdr:cNvSpPr txBox="1"/>
      </xdr:nvSpPr>
      <xdr:spPr>
        <a:xfrm>
          <a:off x="18421427" y="98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23" name="直線コネクタ 822"/>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24"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5" name="直線コネクタ 824"/>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6"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7" name="直線コネクタ 826"/>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157950</xdr:rowOff>
    </xdr:from>
    <xdr:to>
      <xdr:col>32</xdr:col>
      <xdr:colOff>187325</xdr:colOff>
      <xdr:row>78</xdr:row>
      <xdr:rowOff>35103</xdr:rowOff>
    </xdr:to>
    <xdr:cxnSp macro="">
      <xdr:nvCxnSpPr>
        <xdr:cNvPr id="828" name="直線コネクタ 827"/>
        <xdr:cNvCxnSpPr/>
      </xdr:nvCxnSpPr>
      <xdr:spPr>
        <a:xfrm flipV="1">
          <a:off x="21323300" y="13359600"/>
          <a:ext cx="838200" cy="4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29"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30" name="フローチャート : 判断 829"/>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155321</xdr:rowOff>
    </xdr:from>
    <xdr:to>
      <xdr:col>31</xdr:col>
      <xdr:colOff>34925</xdr:colOff>
      <xdr:row>78</xdr:row>
      <xdr:rowOff>35103</xdr:rowOff>
    </xdr:to>
    <xdr:cxnSp macro="">
      <xdr:nvCxnSpPr>
        <xdr:cNvPr id="831" name="直線コネクタ 830"/>
        <xdr:cNvCxnSpPr/>
      </xdr:nvCxnSpPr>
      <xdr:spPr>
        <a:xfrm>
          <a:off x="20434300" y="13356971"/>
          <a:ext cx="889000" cy="5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32" name="フローチャート : 判断 831"/>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111637</xdr:rowOff>
    </xdr:from>
    <xdr:ext cx="534377" cy="259045"/>
    <xdr:sp macro="" textlink="">
      <xdr:nvSpPr>
        <xdr:cNvPr id="833" name="テキスト ボックス 832"/>
        <xdr:cNvSpPr txBox="1"/>
      </xdr:nvSpPr>
      <xdr:spPr>
        <a:xfrm>
          <a:off x="21056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139205</xdr:rowOff>
    </xdr:from>
    <xdr:to>
      <xdr:col>29</xdr:col>
      <xdr:colOff>517525</xdr:colOff>
      <xdr:row>77</xdr:row>
      <xdr:rowOff>155321</xdr:rowOff>
    </xdr:to>
    <xdr:cxnSp macro="">
      <xdr:nvCxnSpPr>
        <xdr:cNvPr id="834" name="直線コネクタ 833"/>
        <xdr:cNvCxnSpPr/>
      </xdr:nvCxnSpPr>
      <xdr:spPr>
        <a:xfrm>
          <a:off x="19545300" y="12826505"/>
          <a:ext cx="889000" cy="5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5" name="フローチャート : 判断 834"/>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146690</xdr:rowOff>
    </xdr:from>
    <xdr:ext cx="534377" cy="259045"/>
    <xdr:sp macro="" textlink="">
      <xdr:nvSpPr>
        <xdr:cNvPr id="836" name="テキスト ボックス 835"/>
        <xdr:cNvSpPr txBox="1"/>
      </xdr:nvSpPr>
      <xdr:spPr>
        <a:xfrm>
          <a:off x="20167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139205</xdr:rowOff>
    </xdr:from>
    <xdr:to>
      <xdr:col>28</xdr:col>
      <xdr:colOff>314325</xdr:colOff>
      <xdr:row>74</xdr:row>
      <xdr:rowOff>160007</xdr:rowOff>
    </xdr:to>
    <xdr:cxnSp macro="">
      <xdr:nvCxnSpPr>
        <xdr:cNvPr id="837" name="直線コネクタ 836"/>
        <xdr:cNvCxnSpPr/>
      </xdr:nvCxnSpPr>
      <xdr:spPr>
        <a:xfrm flipV="1">
          <a:off x="18656300" y="12826505"/>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38" name="フローチャート : 判断 837"/>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116121</xdr:rowOff>
    </xdr:from>
    <xdr:ext cx="534377" cy="259045"/>
    <xdr:sp macro="" textlink="">
      <xdr:nvSpPr>
        <xdr:cNvPr id="839" name="テキスト ボックス 838"/>
        <xdr:cNvSpPr txBox="1"/>
      </xdr:nvSpPr>
      <xdr:spPr>
        <a:xfrm>
          <a:off x="19278111" y="133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40" name="フローチャート : 判断 839"/>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124592</xdr:rowOff>
    </xdr:from>
    <xdr:ext cx="534377" cy="259045"/>
    <xdr:sp macro="" textlink="">
      <xdr:nvSpPr>
        <xdr:cNvPr id="841" name="テキスト ボックス 840"/>
        <xdr:cNvSpPr txBox="1"/>
      </xdr:nvSpPr>
      <xdr:spPr>
        <a:xfrm>
          <a:off x="18389111" y="133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107150</xdr:rowOff>
    </xdr:from>
    <xdr:to>
      <xdr:col>32</xdr:col>
      <xdr:colOff>238125</xdr:colOff>
      <xdr:row>78</xdr:row>
      <xdr:rowOff>37300</xdr:rowOff>
    </xdr:to>
    <xdr:sp macro="" textlink="">
      <xdr:nvSpPr>
        <xdr:cNvPr id="847" name="円/楕円 846"/>
        <xdr:cNvSpPr/>
      </xdr:nvSpPr>
      <xdr:spPr>
        <a:xfrm>
          <a:off x="22110700" y="133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85577</xdr:rowOff>
    </xdr:from>
    <xdr:ext cx="534377" cy="259045"/>
    <xdr:sp macro="" textlink="">
      <xdr:nvSpPr>
        <xdr:cNvPr id="848" name="繰出金該当値テキスト"/>
        <xdr:cNvSpPr txBox="1"/>
      </xdr:nvSpPr>
      <xdr:spPr>
        <a:xfrm>
          <a:off x="22212300" y="132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48,063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155753</xdr:rowOff>
    </xdr:from>
    <xdr:to>
      <xdr:col>31</xdr:col>
      <xdr:colOff>85725</xdr:colOff>
      <xdr:row>78</xdr:row>
      <xdr:rowOff>85903</xdr:rowOff>
    </xdr:to>
    <xdr:sp macro="" textlink="">
      <xdr:nvSpPr>
        <xdr:cNvPr id="849" name="円/楕円 848"/>
        <xdr:cNvSpPr/>
      </xdr:nvSpPr>
      <xdr:spPr>
        <a:xfrm>
          <a:off x="21272500" y="133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77030</xdr:rowOff>
    </xdr:from>
    <xdr:ext cx="534377" cy="259045"/>
    <xdr:sp macro="" textlink="">
      <xdr:nvSpPr>
        <xdr:cNvPr id="850" name="テキスト ボックス 849"/>
        <xdr:cNvSpPr txBox="1"/>
      </xdr:nvSpPr>
      <xdr:spPr>
        <a:xfrm>
          <a:off x="21056111" y="134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104521</xdr:rowOff>
    </xdr:from>
    <xdr:to>
      <xdr:col>29</xdr:col>
      <xdr:colOff>568325</xdr:colOff>
      <xdr:row>78</xdr:row>
      <xdr:rowOff>34671</xdr:rowOff>
    </xdr:to>
    <xdr:sp macro="" textlink="">
      <xdr:nvSpPr>
        <xdr:cNvPr id="851" name="円/楕円 850"/>
        <xdr:cNvSpPr/>
      </xdr:nvSpPr>
      <xdr:spPr>
        <a:xfrm>
          <a:off x="20383500" y="133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25798</xdr:rowOff>
    </xdr:from>
    <xdr:ext cx="534377" cy="259045"/>
    <xdr:sp macro="" textlink="">
      <xdr:nvSpPr>
        <xdr:cNvPr id="852" name="テキスト ボックス 851"/>
        <xdr:cNvSpPr txBox="1"/>
      </xdr:nvSpPr>
      <xdr:spPr>
        <a:xfrm>
          <a:off x="20167111" y="133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88405</xdr:rowOff>
    </xdr:from>
    <xdr:to>
      <xdr:col>28</xdr:col>
      <xdr:colOff>365125</xdr:colOff>
      <xdr:row>75</xdr:row>
      <xdr:rowOff>18555</xdr:rowOff>
    </xdr:to>
    <xdr:sp macro="" textlink="">
      <xdr:nvSpPr>
        <xdr:cNvPr id="853" name="円/楕円 852"/>
        <xdr:cNvSpPr/>
      </xdr:nvSpPr>
      <xdr:spPr>
        <a:xfrm>
          <a:off x="19494500" y="127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35082</xdr:rowOff>
    </xdr:from>
    <xdr:ext cx="534377" cy="259045"/>
    <xdr:sp macro="" textlink="">
      <xdr:nvSpPr>
        <xdr:cNvPr id="854" name="テキスト ボックス 853"/>
        <xdr:cNvSpPr txBox="1"/>
      </xdr:nvSpPr>
      <xdr:spPr>
        <a:xfrm>
          <a:off x="19278111" y="125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109207</xdr:rowOff>
    </xdr:from>
    <xdr:to>
      <xdr:col>27</xdr:col>
      <xdr:colOff>161925</xdr:colOff>
      <xdr:row>75</xdr:row>
      <xdr:rowOff>39357</xdr:rowOff>
    </xdr:to>
    <xdr:sp macro="" textlink="">
      <xdr:nvSpPr>
        <xdr:cNvPr id="855" name="円/楕円 854"/>
        <xdr:cNvSpPr/>
      </xdr:nvSpPr>
      <xdr:spPr>
        <a:xfrm>
          <a:off x="18605500" y="127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55884</xdr:rowOff>
    </xdr:from>
    <xdr:ext cx="534377" cy="259045"/>
    <xdr:sp macro="" textlink="">
      <xdr:nvSpPr>
        <xdr:cNvPr id="856" name="テキスト ボックス 855"/>
        <xdr:cNvSpPr txBox="1"/>
      </xdr:nvSpPr>
      <xdr:spPr>
        <a:xfrm>
          <a:off x="18389111" y="1257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777,998</a:t>
          </a:r>
          <a:r>
            <a:rPr kumimoji="1" lang="ja-JP" altLang="en-US" sz="1300">
              <a:latin typeface="ＭＳ Ｐゴシック"/>
            </a:rPr>
            <a:t>千円となっている。</a:t>
          </a:r>
        </a:p>
        <a:p>
          <a:r>
            <a:rPr kumimoji="1" lang="ja-JP" altLang="en-US" sz="1300">
              <a:latin typeface="ＭＳ Ｐゴシック"/>
            </a:rPr>
            <a:t>　主な構成費目である人件費は、住民一人当たり</a:t>
          </a:r>
          <a:r>
            <a:rPr kumimoji="1" lang="en-US" altLang="ja-JP" sz="1300">
              <a:latin typeface="ＭＳ Ｐゴシック"/>
            </a:rPr>
            <a:t>99,338</a:t>
          </a:r>
          <a:r>
            <a:rPr kumimoji="1" lang="ja-JP" altLang="en-US" sz="1300">
              <a:latin typeface="ＭＳ Ｐゴシック"/>
            </a:rPr>
            <a:t>円と平成</a:t>
          </a:r>
          <a:r>
            <a:rPr kumimoji="1" lang="en-US" altLang="ja-JP" sz="1300">
              <a:latin typeface="ＭＳ Ｐゴシック"/>
            </a:rPr>
            <a:t>23</a:t>
          </a:r>
          <a:r>
            <a:rPr kumimoji="1" lang="ja-JP" altLang="en-US" sz="1300">
              <a:latin typeface="ＭＳ Ｐゴシック"/>
            </a:rPr>
            <a:t>年度からほぼ横ばいで推移しており、類似団体比較においても高止まりの傾向にある。平成</a:t>
          </a:r>
          <a:r>
            <a:rPr kumimoji="1" lang="en-US" altLang="ja-JP" sz="1300">
              <a:latin typeface="ＭＳ Ｐゴシック"/>
            </a:rPr>
            <a:t>17</a:t>
          </a:r>
          <a:r>
            <a:rPr kumimoji="1" lang="ja-JP" altLang="en-US" sz="1300">
              <a:latin typeface="ＭＳ Ｐゴシック"/>
            </a:rPr>
            <a:t>年度の合併以降、新規採用の抑制及び勧奨退職の実施など職員数を抑制しているが、町の面積が広く、狭隘な谷筋に集落が広範囲に点在している地域特性もあり、支所など職員配置についての効率性が落ちる傾向があることが要因である。</a:t>
          </a:r>
        </a:p>
        <a:p>
          <a:r>
            <a:rPr kumimoji="1" lang="ja-JP" altLang="en-US" sz="1300">
              <a:latin typeface="ＭＳ Ｐゴシック"/>
            </a:rPr>
            <a:t>　補助費等については、住民一人当たり</a:t>
          </a:r>
          <a:r>
            <a:rPr kumimoji="1" lang="en-US" altLang="ja-JP" sz="1300">
              <a:latin typeface="ＭＳ Ｐゴシック"/>
            </a:rPr>
            <a:t>180,356</a:t>
          </a:r>
          <a:r>
            <a:rPr kumimoji="1" lang="ja-JP" altLang="en-US" sz="1300">
              <a:latin typeface="ＭＳ Ｐゴシック"/>
            </a:rPr>
            <a:t>円と類似団体平均の２倍以上の水準となっている。平成</a:t>
          </a:r>
          <a:r>
            <a:rPr kumimoji="1" lang="en-US" altLang="ja-JP" sz="1300">
              <a:latin typeface="ＭＳ Ｐゴシック"/>
            </a:rPr>
            <a:t>25</a:t>
          </a:r>
          <a:r>
            <a:rPr kumimoji="1" lang="ja-JP" altLang="en-US" sz="1300">
              <a:latin typeface="ＭＳ Ｐゴシック"/>
            </a:rPr>
            <a:t>年度に簡易水道事業及び下水道事業を法適化して以降、繰出金の一部を補助費等に区分することになったことに加え、公立香住病院事業企業会計への赤字補てんに対する繰出分が増大していることが主な要因である。今後は各企業会計で策定予定の経営戦略（新公立病院改革プラン）に基づき、企業会計収支の改善を図っていくことで補助費等の抑制を目指す。</a:t>
          </a:r>
        </a:p>
        <a:p>
          <a:r>
            <a:rPr kumimoji="1" lang="ja-JP" altLang="en-US" sz="1300">
              <a:latin typeface="ＭＳ Ｐゴシック"/>
            </a:rPr>
            <a:t>　公債費が住民一人当たり</a:t>
          </a:r>
          <a:r>
            <a:rPr kumimoji="1" lang="en-US" altLang="ja-JP" sz="1300">
              <a:latin typeface="ＭＳ Ｐゴシック"/>
            </a:rPr>
            <a:t>121,445</a:t>
          </a:r>
          <a:r>
            <a:rPr kumimoji="1" lang="ja-JP" altLang="en-US" sz="1300">
              <a:latin typeface="ＭＳ Ｐゴシック"/>
            </a:rPr>
            <a:t>円と類似団体平均に比べ高止まりしているのは、実質公債費比率の低下を図るため、各年度に繰上償還を実施していることが主な原因である。今後も財政指標に配意しながら、公債費の抑制に努める。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19,096
18,985
368.77
15,229,447
14,837,548
353,477
8,631,664
19,519,638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103.4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64589</xdr:rowOff>
    </xdr:from>
    <xdr:to>
      <xdr:col>6</xdr:col>
      <xdr:colOff>511175</xdr:colOff>
      <xdr:row>35</xdr:row>
      <xdr:rowOff>155375</xdr:rowOff>
    </xdr:to>
    <xdr:cxnSp macro="">
      <xdr:nvCxnSpPr>
        <xdr:cNvPr id="63" name="直線コネクタ 62"/>
        <xdr:cNvCxnSpPr/>
      </xdr:nvCxnSpPr>
      <xdr:spPr>
        <a:xfrm flipV="1">
          <a:off x="3797300" y="6065339"/>
          <a:ext cx="838200" cy="9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52958</xdr:rowOff>
    </xdr:from>
    <xdr:ext cx="469744" cy="259045"/>
    <xdr:sp macro="" textlink="">
      <xdr:nvSpPr>
        <xdr:cNvPr id="64" name="議会費平均値テキスト"/>
        <xdr:cNvSpPr txBox="1"/>
      </xdr:nvSpPr>
      <xdr:spPr>
        <a:xfrm>
          <a:off x="4686300" y="605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155375</xdr:rowOff>
    </xdr:from>
    <xdr:to>
      <xdr:col>5</xdr:col>
      <xdr:colOff>358775</xdr:colOff>
      <xdr:row>37</xdr:row>
      <xdr:rowOff>11031</xdr:rowOff>
    </xdr:to>
    <xdr:cxnSp macro="">
      <xdr:nvCxnSpPr>
        <xdr:cNvPr id="66" name="直線コネクタ 65"/>
        <xdr:cNvCxnSpPr/>
      </xdr:nvCxnSpPr>
      <xdr:spPr>
        <a:xfrm flipV="1">
          <a:off x="2908300" y="6156125"/>
          <a:ext cx="889000" cy="19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11031</xdr:rowOff>
    </xdr:from>
    <xdr:to>
      <xdr:col>4</xdr:col>
      <xdr:colOff>155575</xdr:colOff>
      <xdr:row>37</xdr:row>
      <xdr:rowOff>32911</xdr:rowOff>
    </xdr:to>
    <xdr:cxnSp macro="">
      <xdr:nvCxnSpPr>
        <xdr:cNvPr id="69" name="直線コネクタ 68"/>
        <xdr:cNvCxnSpPr/>
      </xdr:nvCxnSpPr>
      <xdr:spPr>
        <a:xfrm flipV="1">
          <a:off x="2019300" y="6354681"/>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35524</xdr:rowOff>
    </xdr:from>
    <xdr:to>
      <xdr:col>2</xdr:col>
      <xdr:colOff>638175</xdr:colOff>
      <xdr:row>37</xdr:row>
      <xdr:rowOff>32911</xdr:rowOff>
    </xdr:to>
    <xdr:cxnSp macro="">
      <xdr:nvCxnSpPr>
        <xdr:cNvPr id="72" name="直線コネクタ 71"/>
        <xdr:cNvCxnSpPr/>
      </xdr:nvCxnSpPr>
      <xdr:spPr>
        <a:xfrm>
          <a:off x="1130300" y="6207724"/>
          <a:ext cx="889000" cy="16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13789</xdr:rowOff>
    </xdr:from>
    <xdr:to>
      <xdr:col>6</xdr:col>
      <xdr:colOff>561975</xdr:colOff>
      <xdr:row>35</xdr:row>
      <xdr:rowOff>115389</xdr:rowOff>
    </xdr:to>
    <xdr:sp macro="" textlink="">
      <xdr:nvSpPr>
        <xdr:cNvPr id="82" name="円/楕円 81"/>
        <xdr:cNvSpPr/>
      </xdr:nvSpPr>
      <xdr:spPr>
        <a:xfrm>
          <a:off x="4584700" y="60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36666</xdr:rowOff>
    </xdr:from>
    <xdr:ext cx="469744" cy="259045"/>
    <xdr:sp macro="" textlink="">
      <xdr:nvSpPr>
        <xdr:cNvPr id="83" name="議会費該当値テキスト"/>
        <xdr:cNvSpPr txBox="1"/>
      </xdr:nvSpPr>
      <xdr:spPr>
        <a:xfrm>
          <a:off x="4686300" y="586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104575</xdr:rowOff>
    </xdr:from>
    <xdr:to>
      <xdr:col>5</xdr:col>
      <xdr:colOff>409575</xdr:colOff>
      <xdr:row>36</xdr:row>
      <xdr:rowOff>34725</xdr:rowOff>
    </xdr:to>
    <xdr:sp macro="" textlink="">
      <xdr:nvSpPr>
        <xdr:cNvPr id="84" name="円/楕円 83"/>
        <xdr:cNvSpPr/>
      </xdr:nvSpPr>
      <xdr:spPr>
        <a:xfrm>
          <a:off x="3746500" y="61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25852</xdr:rowOff>
    </xdr:from>
    <xdr:ext cx="469744" cy="259045"/>
    <xdr:sp macro="" textlink="">
      <xdr:nvSpPr>
        <xdr:cNvPr id="85" name="テキスト ボックス 84"/>
        <xdr:cNvSpPr txBox="1"/>
      </xdr:nvSpPr>
      <xdr:spPr>
        <a:xfrm>
          <a:off x="3562427" y="619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131681</xdr:rowOff>
    </xdr:from>
    <xdr:to>
      <xdr:col>4</xdr:col>
      <xdr:colOff>206375</xdr:colOff>
      <xdr:row>37</xdr:row>
      <xdr:rowOff>61831</xdr:rowOff>
    </xdr:to>
    <xdr:sp macro="" textlink="">
      <xdr:nvSpPr>
        <xdr:cNvPr id="86" name="円/楕円 85"/>
        <xdr:cNvSpPr/>
      </xdr:nvSpPr>
      <xdr:spPr>
        <a:xfrm>
          <a:off x="2857500" y="63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52958</xdr:rowOff>
    </xdr:from>
    <xdr:ext cx="469744" cy="259045"/>
    <xdr:sp macro="" textlink="">
      <xdr:nvSpPr>
        <xdr:cNvPr id="87" name="テキスト ボックス 86"/>
        <xdr:cNvSpPr txBox="1"/>
      </xdr:nvSpPr>
      <xdr:spPr>
        <a:xfrm>
          <a:off x="2673427" y="639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153561</xdr:rowOff>
    </xdr:from>
    <xdr:to>
      <xdr:col>3</xdr:col>
      <xdr:colOff>3175</xdr:colOff>
      <xdr:row>37</xdr:row>
      <xdr:rowOff>83711</xdr:rowOff>
    </xdr:to>
    <xdr:sp macro="" textlink="">
      <xdr:nvSpPr>
        <xdr:cNvPr id="88" name="円/楕円 87"/>
        <xdr:cNvSpPr/>
      </xdr:nvSpPr>
      <xdr:spPr>
        <a:xfrm>
          <a:off x="1968500" y="63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74838</xdr:rowOff>
    </xdr:from>
    <xdr:ext cx="469744" cy="259045"/>
    <xdr:sp macro="" textlink="">
      <xdr:nvSpPr>
        <xdr:cNvPr id="89" name="テキスト ボックス 88"/>
        <xdr:cNvSpPr txBox="1"/>
      </xdr:nvSpPr>
      <xdr:spPr>
        <a:xfrm>
          <a:off x="1784427" y="641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156174</xdr:rowOff>
    </xdr:from>
    <xdr:to>
      <xdr:col>1</xdr:col>
      <xdr:colOff>485775</xdr:colOff>
      <xdr:row>36</xdr:row>
      <xdr:rowOff>86324</xdr:rowOff>
    </xdr:to>
    <xdr:sp macro="" textlink="">
      <xdr:nvSpPr>
        <xdr:cNvPr id="90" name="円/楕円 89"/>
        <xdr:cNvSpPr/>
      </xdr:nvSpPr>
      <xdr:spPr>
        <a:xfrm>
          <a:off x="1079500" y="61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77451</xdr:rowOff>
    </xdr:from>
    <xdr:ext cx="469744" cy="259045"/>
    <xdr:sp macro="" textlink="">
      <xdr:nvSpPr>
        <xdr:cNvPr id="91" name="テキスト ボックス 90"/>
        <xdr:cNvSpPr txBox="1"/>
      </xdr:nvSpPr>
      <xdr:spPr>
        <a:xfrm>
          <a:off x="895427" y="624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64708</xdr:rowOff>
    </xdr:from>
    <xdr:to>
      <xdr:col>6</xdr:col>
      <xdr:colOff>511175</xdr:colOff>
      <xdr:row>58</xdr:row>
      <xdr:rowOff>109765</xdr:rowOff>
    </xdr:to>
    <xdr:cxnSp macro="">
      <xdr:nvCxnSpPr>
        <xdr:cNvPr id="122" name="直線コネクタ 121"/>
        <xdr:cNvCxnSpPr/>
      </xdr:nvCxnSpPr>
      <xdr:spPr>
        <a:xfrm flipV="1">
          <a:off x="3797300" y="10008808"/>
          <a:ext cx="838200" cy="4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69570</xdr:rowOff>
    </xdr:from>
    <xdr:ext cx="534377" cy="259045"/>
    <xdr:sp macro="" textlink="">
      <xdr:nvSpPr>
        <xdr:cNvPr id="123" name="総務費平均値テキスト"/>
        <xdr:cNvSpPr txBox="1"/>
      </xdr:nvSpPr>
      <xdr:spPr>
        <a:xfrm>
          <a:off x="4686300" y="10013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109765</xdr:rowOff>
    </xdr:from>
    <xdr:to>
      <xdr:col>5</xdr:col>
      <xdr:colOff>358775</xdr:colOff>
      <xdr:row>58</xdr:row>
      <xdr:rowOff>114740</xdr:rowOff>
    </xdr:to>
    <xdr:cxnSp macro="">
      <xdr:nvCxnSpPr>
        <xdr:cNvPr id="125" name="直線コネクタ 124"/>
        <xdr:cNvCxnSpPr/>
      </xdr:nvCxnSpPr>
      <xdr:spPr>
        <a:xfrm flipV="1">
          <a:off x="2908300" y="10053865"/>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11696</xdr:rowOff>
    </xdr:from>
    <xdr:ext cx="534377" cy="259045"/>
    <xdr:sp macro="" textlink="">
      <xdr:nvSpPr>
        <xdr:cNvPr id="127" name="テキスト ボックス 126"/>
        <xdr:cNvSpPr txBox="1"/>
      </xdr:nvSpPr>
      <xdr:spPr>
        <a:xfrm>
          <a:off x="3530111" y="101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114740</xdr:rowOff>
    </xdr:from>
    <xdr:to>
      <xdr:col>4</xdr:col>
      <xdr:colOff>155575</xdr:colOff>
      <xdr:row>58</xdr:row>
      <xdr:rowOff>129158</xdr:rowOff>
    </xdr:to>
    <xdr:cxnSp macro="">
      <xdr:nvCxnSpPr>
        <xdr:cNvPr id="128" name="直線コネクタ 127"/>
        <xdr:cNvCxnSpPr/>
      </xdr:nvCxnSpPr>
      <xdr:spPr>
        <a:xfrm flipV="1">
          <a:off x="2019300" y="10058840"/>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14060</xdr:rowOff>
    </xdr:from>
    <xdr:ext cx="534377" cy="259045"/>
    <xdr:sp macro="" textlink="">
      <xdr:nvSpPr>
        <xdr:cNvPr id="130" name="テキスト ボックス 129"/>
        <xdr:cNvSpPr txBox="1"/>
      </xdr:nvSpPr>
      <xdr:spPr>
        <a:xfrm>
          <a:off x="2641111" y="101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129158</xdr:rowOff>
    </xdr:from>
    <xdr:to>
      <xdr:col>2</xdr:col>
      <xdr:colOff>638175</xdr:colOff>
      <xdr:row>58</xdr:row>
      <xdr:rowOff>134576</xdr:rowOff>
    </xdr:to>
    <xdr:cxnSp macro="">
      <xdr:nvCxnSpPr>
        <xdr:cNvPr id="131" name="直線コネクタ 130"/>
        <xdr:cNvCxnSpPr/>
      </xdr:nvCxnSpPr>
      <xdr:spPr>
        <a:xfrm flipV="1">
          <a:off x="1130300" y="10073258"/>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29258</xdr:rowOff>
    </xdr:from>
    <xdr:ext cx="534377" cy="259045"/>
    <xdr:sp macro="" textlink="">
      <xdr:nvSpPr>
        <xdr:cNvPr id="135" name="テキスト ボックス 134"/>
        <xdr:cNvSpPr txBox="1"/>
      </xdr:nvSpPr>
      <xdr:spPr>
        <a:xfrm>
          <a:off x="863111" y="98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13908</xdr:rowOff>
    </xdr:from>
    <xdr:to>
      <xdr:col>6</xdr:col>
      <xdr:colOff>561975</xdr:colOff>
      <xdr:row>58</xdr:row>
      <xdr:rowOff>115508</xdr:rowOff>
    </xdr:to>
    <xdr:sp macro="" textlink="">
      <xdr:nvSpPr>
        <xdr:cNvPr id="141" name="円/楕円 140"/>
        <xdr:cNvSpPr/>
      </xdr:nvSpPr>
      <xdr:spPr>
        <a:xfrm>
          <a:off x="4584700" y="99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36785</xdr:rowOff>
    </xdr:from>
    <xdr:ext cx="599010" cy="259045"/>
    <xdr:sp macro="" textlink="">
      <xdr:nvSpPr>
        <xdr:cNvPr id="142" name="総務費該当値テキスト"/>
        <xdr:cNvSpPr txBox="1"/>
      </xdr:nvSpPr>
      <xdr:spPr>
        <a:xfrm>
          <a:off x="4686300" y="980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125,927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58965</xdr:rowOff>
    </xdr:from>
    <xdr:to>
      <xdr:col>5</xdr:col>
      <xdr:colOff>409575</xdr:colOff>
      <xdr:row>58</xdr:row>
      <xdr:rowOff>160565</xdr:rowOff>
    </xdr:to>
    <xdr:sp macro="" textlink="">
      <xdr:nvSpPr>
        <xdr:cNvPr id="143" name="円/楕円 142"/>
        <xdr:cNvSpPr/>
      </xdr:nvSpPr>
      <xdr:spPr>
        <a:xfrm>
          <a:off x="37465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5642</xdr:rowOff>
    </xdr:from>
    <xdr:ext cx="534377" cy="259045"/>
    <xdr:sp macro="" textlink="">
      <xdr:nvSpPr>
        <xdr:cNvPr id="144" name="テキスト ボックス 143"/>
        <xdr:cNvSpPr txBox="1"/>
      </xdr:nvSpPr>
      <xdr:spPr>
        <a:xfrm>
          <a:off x="3530111" y="97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63940</xdr:rowOff>
    </xdr:from>
    <xdr:to>
      <xdr:col>4</xdr:col>
      <xdr:colOff>206375</xdr:colOff>
      <xdr:row>58</xdr:row>
      <xdr:rowOff>165540</xdr:rowOff>
    </xdr:to>
    <xdr:sp macro="" textlink="">
      <xdr:nvSpPr>
        <xdr:cNvPr id="145" name="円/楕円 144"/>
        <xdr:cNvSpPr/>
      </xdr:nvSpPr>
      <xdr:spPr>
        <a:xfrm>
          <a:off x="2857500" y="100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10617</xdr:rowOff>
    </xdr:from>
    <xdr:ext cx="534377" cy="259045"/>
    <xdr:sp macro="" textlink="">
      <xdr:nvSpPr>
        <xdr:cNvPr id="146" name="テキスト ボックス 145"/>
        <xdr:cNvSpPr txBox="1"/>
      </xdr:nvSpPr>
      <xdr:spPr>
        <a:xfrm>
          <a:off x="2641111" y="978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78358</xdr:rowOff>
    </xdr:from>
    <xdr:to>
      <xdr:col>3</xdr:col>
      <xdr:colOff>3175</xdr:colOff>
      <xdr:row>59</xdr:row>
      <xdr:rowOff>8508</xdr:rowOff>
    </xdr:to>
    <xdr:sp macro="" textlink="">
      <xdr:nvSpPr>
        <xdr:cNvPr id="147" name="円/楕円 146"/>
        <xdr:cNvSpPr/>
      </xdr:nvSpPr>
      <xdr:spPr>
        <a:xfrm>
          <a:off x="1968500" y="1002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171085</xdr:rowOff>
    </xdr:from>
    <xdr:ext cx="534377" cy="259045"/>
    <xdr:sp macro="" textlink="">
      <xdr:nvSpPr>
        <xdr:cNvPr id="148" name="テキスト ボックス 147"/>
        <xdr:cNvSpPr txBox="1"/>
      </xdr:nvSpPr>
      <xdr:spPr>
        <a:xfrm>
          <a:off x="1752111" y="1011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83776</xdr:rowOff>
    </xdr:from>
    <xdr:to>
      <xdr:col>1</xdr:col>
      <xdr:colOff>485775</xdr:colOff>
      <xdr:row>59</xdr:row>
      <xdr:rowOff>13926</xdr:rowOff>
    </xdr:to>
    <xdr:sp macro="" textlink="">
      <xdr:nvSpPr>
        <xdr:cNvPr id="149" name="円/楕円 148"/>
        <xdr:cNvSpPr/>
      </xdr:nvSpPr>
      <xdr:spPr>
        <a:xfrm>
          <a:off x="1079500" y="100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5053</xdr:rowOff>
    </xdr:from>
    <xdr:ext cx="534377" cy="259045"/>
    <xdr:sp macro="" textlink="">
      <xdr:nvSpPr>
        <xdr:cNvPr id="150" name="テキスト ボックス 149"/>
        <xdr:cNvSpPr txBox="1"/>
      </xdr:nvSpPr>
      <xdr:spPr>
        <a:xfrm>
          <a:off x="863111" y="101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12102</xdr:rowOff>
    </xdr:from>
    <xdr:to>
      <xdr:col>6</xdr:col>
      <xdr:colOff>511175</xdr:colOff>
      <xdr:row>77</xdr:row>
      <xdr:rowOff>45859</xdr:rowOff>
    </xdr:to>
    <xdr:cxnSp macro="">
      <xdr:nvCxnSpPr>
        <xdr:cNvPr id="176" name="直線コネクタ 175"/>
        <xdr:cNvCxnSpPr/>
      </xdr:nvCxnSpPr>
      <xdr:spPr>
        <a:xfrm flipV="1">
          <a:off x="3797300" y="13213752"/>
          <a:ext cx="8382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147147</xdr:rowOff>
    </xdr:from>
    <xdr:ext cx="599010" cy="259045"/>
    <xdr:sp macro="" textlink="">
      <xdr:nvSpPr>
        <xdr:cNvPr id="177" name="民生費平均値テキスト"/>
        <xdr:cNvSpPr txBox="1"/>
      </xdr:nvSpPr>
      <xdr:spPr>
        <a:xfrm>
          <a:off x="4686300" y="1300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45859</xdr:rowOff>
    </xdr:from>
    <xdr:to>
      <xdr:col>5</xdr:col>
      <xdr:colOff>358775</xdr:colOff>
      <xdr:row>77</xdr:row>
      <xdr:rowOff>74572</xdr:rowOff>
    </xdr:to>
    <xdr:cxnSp macro="">
      <xdr:nvCxnSpPr>
        <xdr:cNvPr id="179" name="直線コネクタ 178"/>
        <xdr:cNvCxnSpPr/>
      </xdr:nvCxnSpPr>
      <xdr:spPr>
        <a:xfrm flipV="1">
          <a:off x="2908300" y="13247509"/>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59311</xdr:rowOff>
    </xdr:from>
    <xdr:ext cx="599010" cy="259045"/>
    <xdr:sp macro="" textlink="">
      <xdr:nvSpPr>
        <xdr:cNvPr id="181" name="テキスト ボックス 180"/>
        <xdr:cNvSpPr txBox="1"/>
      </xdr:nvSpPr>
      <xdr:spPr>
        <a:xfrm>
          <a:off x="3497794"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74572</xdr:rowOff>
    </xdr:from>
    <xdr:to>
      <xdr:col>4</xdr:col>
      <xdr:colOff>155575</xdr:colOff>
      <xdr:row>77</xdr:row>
      <xdr:rowOff>107810</xdr:rowOff>
    </xdr:to>
    <xdr:cxnSp macro="">
      <xdr:nvCxnSpPr>
        <xdr:cNvPr id="182" name="直線コネクタ 181"/>
        <xdr:cNvCxnSpPr/>
      </xdr:nvCxnSpPr>
      <xdr:spPr>
        <a:xfrm flipV="1">
          <a:off x="2019300" y="13276222"/>
          <a:ext cx="8890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139344</xdr:rowOff>
    </xdr:from>
    <xdr:ext cx="599010" cy="259045"/>
    <xdr:sp macro="" textlink="">
      <xdr:nvSpPr>
        <xdr:cNvPr id="184" name="テキスト ボックス 183"/>
        <xdr:cNvSpPr txBox="1"/>
      </xdr:nvSpPr>
      <xdr:spPr>
        <a:xfrm>
          <a:off x="2608794" y="1299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101267</xdr:rowOff>
    </xdr:from>
    <xdr:to>
      <xdr:col>2</xdr:col>
      <xdr:colOff>638175</xdr:colOff>
      <xdr:row>77</xdr:row>
      <xdr:rowOff>107810</xdr:rowOff>
    </xdr:to>
    <xdr:cxnSp macro="">
      <xdr:nvCxnSpPr>
        <xdr:cNvPr id="185" name="直線コネクタ 184"/>
        <xdr:cNvCxnSpPr/>
      </xdr:nvCxnSpPr>
      <xdr:spPr>
        <a:xfrm>
          <a:off x="1130300" y="13302917"/>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67387</xdr:rowOff>
    </xdr:from>
    <xdr:ext cx="599010" cy="259045"/>
    <xdr:sp macro="" textlink="">
      <xdr:nvSpPr>
        <xdr:cNvPr id="187" name="テキスト ボックス 186"/>
        <xdr:cNvSpPr txBox="1"/>
      </xdr:nvSpPr>
      <xdr:spPr>
        <a:xfrm>
          <a:off x="1719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80531</xdr:rowOff>
    </xdr:from>
    <xdr:ext cx="599010" cy="259045"/>
    <xdr:sp macro="" textlink="">
      <xdr:nvSpPr>
        <xdr:cNvPr id="189" name="テキスト ボックス 188"/>
        <xdr:cNvSpPr txBox="1"/>
      </xdr:nvSpPr>
      <xdr:spPr>
        <a:xfrm>
          <a:off x="830794" y="129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132752</xdr:rowOff>
    </xdr:from>
    <xdr:to>
      <xdr:col>6</xdr:col>
      <xdr:colOff>561975</xdr:colOff>
      <xdr:row>77</xdr:row>
      <xdr:rowOff>62902</xdr:rowOff>
    </xdr:to>
    <xdr:sp macro="" textlink="">
      <xdr:nvSpPr>
        <xdr:cNvPr id="195" name="円/楕円 194"/>
        <xdr:cNvSpPr/>
      </xdr:nvSpPr>
      <xdr:spPr>
        <a:xfrm>
          <a:off x="4584700" y="131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111179</xdr:rowOff>
    </xdr:from>
    <xdr:ext cx="599010" cy="259045"/>
    <xdr:sp macro="" textlink="">
      <xdr:nvSpPr>
        <xdr:cNvPr id="196" name="民生費該当値テキスト"/>
        <xdr:cNvSpPr txBox="1"/>
      </xdr:nvSpPr>
      <xdr:spPr>
        <a:xfrm>
          <a:off x="4686300" y="131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166509</xdr:rowOff>
    </xdr:from>
    <xdr:to>
      <xdr:col>5</xdr:col>
      <xdr:colOff>409575</xdr:colOff>
      <xdr:row>77</xdr:row>
      <xdr:rowOff>96659</xdr:rowOff>
    </xdr:to>
    <xdr:sp macro="" textlink="">
      <xdr:nvSpPr>
        <xdr:cNvPr id="197" name="円/楕円 196"/>
        <xdr:cNvSpPr/>
      </xdr:nvSpPr>
      <xdr:spPr>
        <a:xfrm>
          <a:off x="3746500" y="131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87786</xdr:rowOff>
    </xdr:from>
    <xdr:ext cx="599010" cy="259045"/>
    <xdr:sp macro="" textlink="">
      <xdr:nvSpPr>
        <xdr:cNvPr id="198" name="テキスト ボックス 197"/>
        <xdr:cNvSpPr txBox="1"/>
      </xdr:nvSpPr>
      <xdr:spPr>
        <a:xfrm>
          <a:off x="3497794" y="1328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23772</xdr:rowOff>
    </xdr:from>
    <xdr:to>
      <xdr:col>4</xdr:col>
      <xdr:colOff>206375</xdr:colOff>
      <xdr:row>77</xdr:row>
      <xdr:rowOff>125372</xdr:rowOff>
    </xdr:to>
    <xdr:sp macro="" textlink="">
      <xdr:nvSpPr>
        <xdr:cNvPr id="199" name="円/楕円 198"/>
        <xdr:cNvSpPr/>
      </xdr:nvSpPr>
      <xdr:spPr>
        <a:xfrm>
          <a:off x="2857500" y="132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116499</xdr:rowOff>
    </xdr:from>
    <xdr:ext cx="599010" cy="259045"/>
    <xdr:sp macro="" textlink="">
      <xdr:nvSpPr>
        <xdr:cNvPr id="200" name="テキスト ボックス 199"/>
        <xdr:cNvSpPr txBox="1"/>
      </xdr:nvSpPr>
      <xdr:spPr>
        <a:xfrm>
          <a:off x="2608794" y="1331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57010</xdr:rowOff>
    </xdr:from>
    <xdr:to>
      <xdr:col>3</xdr:col>
      <xdr:colOff>3175</xdr:colOff>
      <xdr:row>77</xdr:row>
      <xdr:rowOff>158610</xdr:rowOff>
    </xdr:to>
    <xdr:sp macro="" textlink="">
      <xdr:nvSpPr>
        <xdr:cNvPr id="201" name="円/楕円 200"/>
        <xdr:cNvSpPr/>
      </xdr:nvSpPr>
      <xdr:spPr>
        <a:xfrm>
          <a:off x="1968500" y="132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149737</xdr:rowOff>
    </xdr:from>
    <xdr:ext cx="599010" cy="259045"/>
    <xdr:sp macro="" textlink="">
      <xdr:nvSpPr>
        <xdr:cNvPr id="202" name="テキスト ボックス 201"/>
        <xdr:cNvSpPr txBox="1"/>
      </xdr:nvSpPr>
      <xdr:spPr>
        <a:xfrm>
          <a:off x="1719794" y="133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50467</xdr:rowOff>
    </xdr:from>
    <xdr:to>
      <xdr:col>1</xdr:col>
      <xdr:colOff>485775</xdr:colOff>
      <xdr:row>77</xdr:row>
      <xdr:rowOff>152067</xdr:rowOff>
    </xdr:to>
    <xdr:sp macro="" textlink="">
      <xdr:nvSpPr>
        <xdr:cNvPr id="203" name="円/楕円 202"/>
        <xdr:cNvSpPr/>
      </xdr:nvSpPr>
      <xdr:spPr>
        <a:xfrm>
          <a:off x="1079500" y="132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143194</xdr:rowOff>
    </xdr:from>
    <xdr:ext cx="599010" cy="259045"/>
    <xdr:sp macro="" textlink="">
      <xdr:nvSpPr>
        <xdr:cNvPr id="204" name="テキスト ボックス 203"/>
        <xdr:cNvSpPr txBox="1"/>
      </xdr:nvSpPr>
      <xdr:spPr>
        <a:xfrm>
          <a:off x="830794" y="1334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22151</xdr:rowOff>
    </xdr:from>
    <xdr:to>
      <xdr:col>6</xdr:col>
      <xdr:colOff>511175</xdr:colOff>
      <xdr:row>94</xdr:row>
      <xdr:rowOff>118097</xdr:rowOff>
    </xdr:to>
    <xdr:cxnSp macro="">
      <xdr:nvCxnSpPr>
        <xdr:cNvPr id="236" name="直線コネクタ 235"/>
        <xdr:cNvCxnSpPr/>
      </xdr:nvCxnSpPr>
      <xdr:spPr>
        <a:xfrm flipV="1">
          <a:off x="3797300" y="15624101"/>
          <a:ext cx="838200" cy="6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109732</xdr:rowOff>
    </xdr:from>
    <xdr:ext cx="534377" cy="259045"/>
    <xdr:sp macro="" textlink="">
      <xdr:nvSpPr>
        <xdr:cNvPr id="237" name="衛生費平均値テキスト"/>
        <xdr:cNvSpPr txBox="1"/>
      </xdr:nvSpPr>
      <xdr:spPr>
        <a:xfrm>
          <a:off x="4686300" y="1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57552</xdr:rowOff>
    </xdr:from>
    <xdr:to>
      <xdr:col>5</xdr:col>
      <xdr:colOff>358775</xdr:colOff>
      <xdr:row>94</xdr:row>
      <xdr:rowOff>118097</xdr:rowOff>
    </xdr:to>
    <xdr:cxnSp macro="">
      <xdr:nvCxnSpPr>
        <xdr:cNvPr id="239" name="直線コネクタ 238"/>
        <xdr:cNvCxnSpPr/>
      </xdr:nvCxnSpPr>
      <xdr:spPr>
        <a:xfrm>
          <a:off x="2908300" y="16173852"/>
          <a:ext cx="889000" cy="6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1" name="テキスト ボックス 240"/>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57552</xdr:rowOff>
    </xdr:from>
    <xdr:to>
      <xdr:col>4</xdr:col>
      <xdr:colOff>155575</xdr:colOff>
      <xdr:row>94</xdr:row>
      <xdr:rowOff>127960</xdr:rowOff>
    </xdr:to>
    <xdr:cxnSp macro="">
      <xdr:nvCxnSpPr>
        <xdr:cNvPr id="242" name="直線コネクタ 241"/>
        <xdr:cNvCxnSpPr/>
      </xdr:nvCxnSpPr>
      <xdr:spPr>
        <a:xfrm flipV="1">
          <a:off x="2019300" y="16173852"/>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44" name="テキスト ボックス 243"/>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43835</xdr:rowOff>
    </xdr:from>
    <xdr:to>
      <xdr:col>2</xdr:col>
      <xdr:colOff>638175</xdr:colOff>
      <xdr:row>94</xdr:row>
      <xdr:rowOff>127960</xdr:rowOff>
    </xdr:to>
    <xdr:cxnSp macro="">
      <xdr:nvCxnSpPr>
        <xdr:cNvPr id="245" name="直線コネクタ 244"/>
        <xdr:cNvCxnSpPr/>
      </xdr:nvCxnSpPr>
      <xdr:spPr>
        <a:xfrm>
          <a:off x="1130300" y="16160135"/>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47" name="テキスト ボックス 246"/>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49" name="テキスト ボックス 248"/>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142801</xdr:rowOff>
    </xdr:from>
    <xdr:to>
      <xdr:col>6</xdr:col>
      <xdr:colOff>561975</xdr:colOff>
      <xdr:row>91</xdr:row>
      <xdr:rowOff>72951</xdr:rowOff>
    </xdr:to>
    <xdr:sp macro="" textlink="">
      <xdr:nvSpPr>
        <xdr:cNvPr id="255" name="円/楕円 254"/>
        <xdr:cNvSpPr/>
      </xdr:nvSpPr>
      <xdr:spPr>
        <a:xfrm>
          <a:off x="4584700" y="155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95828</xdr:rowOff>
    </xdr:from>
    <xdr:ext cx="599010" cy="259045"/>
    <xdr:sp macro="" textlink="">
      <xdr:nvSpPr>
        <xdr:cNvPr id="256" name="衛生費該当値テキスト"/>
        <xdr:cNvSpPr txBox="1"/>
      </xdr:nvSpPr>
      <xdr:spPr>
        <a:xfrm>
          <a:off x="4686300" y="1552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108,699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67297</xdr:rowOff>
    </xdr:from>
    <xdr:to>
      <xdr:col>5</xdr:col>
      <xdr:colOff>409575</xdr:colOff>
      <xdr:row>94</xdr:row>
      <xdr:rowOff>168897</xdr:rowOff>
    </xdr:to>
    <xdr:sp macro="" textlink="">
      <xdr:nvSpPr>
        <xdr:cNvPr id="257" name="円/楕円 256"/>
        <xdr:cNvSpPr/>
      </xdr:nvSpPr>
      <xdr:spPr>
        <a:xfrm>
          <a:off x="3746500" y="161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13974</xdr:rowOff>
    </xdr:from>
    <xdr:ext cx="534377" cy="259045"/>
    <xdr:sp macro="" textlink="">
      <xdr:nvSpPr>
        <xdr:cNvPr id="258" name="テキスト ボックス 257"/>
        <xdr:cNvSpPr txBox="1"/>
      </xdr:nvSpPr>
      <xdr:spPr>
        <a:xfrm>
          <a:off x="3530111" y="159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6752</xdr:rowOff>
    </xdr:from>
    <xdr:to>
      <xdr:col>4</xdr:col>
      <xdr:colOff>206375</xdr:colOff>
      <xdr:row>94</xdr:row>
      <xdr:rowOff>108352</xdr:rowOff>
    </xdr:to>
    <xdr:sp macro="" textlink="">
      <xdr:nvSpPr>
        <xdr:cNvPr id="259" name="円/楕円 258"/>
        <xdr:cNvSpPr/>
      </xdr:nvSpPr>
      <xdr:spPr>
        <a:xfrm>
          <a:off x="2857500" y="161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124879</xdr:rowOff>
    </xdr:from>
    <xdr:ext cx="534377" cy="259045"/>
    <xdr:sp macro="" textlink="">
      <xdr:nvSpPr>
        <xdr:cNvPr id="260" name="テキスト ボックス 259"/>
        <xdr:cNvSpPr txBox="1"/>
      </xdr:nvSpPr>
      <xdr:spPr>
        <a:xfrm>
          <a:off x="2641111" y="1589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77160</xdr:rowOff>
    </xdr:from>
    <xdr:to>
      <xdr:col>3</xdr:col>
      <xdr:colOff>3175</xdr:colOff>
      <xdr:row>95</xdr:row>
      <xdr:rowOff>7310</xdr:rowOff>
    </xdr:to>
    <xdr:sp macro="" textlink="">
      <xdr:nvSpPr>
        <xdr:cNvPr id="261" name="円/楕円 260"/>
        <xdr:cNvSpPr/>
      </xdr:nvSpPr>
      <xdr:spPr>
        <a:xfrm>
          <a:off x="1968500" y="161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23837</xdr:rowOff>
    </xdr:from>
    <xdr:ext cx="534377" cy="259045"/>
    <xdr:sp macro="" textlink="">
      <xdr:nvSpPr>
        <xdr:cNvPr id="262" name="テキスト ボックス 261"/>
        <xdr:cNvSpPr txBox="1"/>
      </xdr:nvSpPr>
      <xdr:spPr>
        <a:xfrm>
          <a:off x="1752111" y="1596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70,719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164485</xdr:rowOff>
    </xdr:from>
    <xdr:to>
      <xdr:col>1</xdr:col>
      <xdr:colOff>485775</xdr:colOff>
      <xdr:row>94</xdr:row>
      <xdr:rowOff>94635</xdr:rowOff>
    </xdr:to>
    <xdr:sp macro="" textlink="">
      <xdr:nvSpPr>
        <xdr:cNvPr id="263" name="円/楕円 262"/>
        <xdr:cNvSpPr/>
      </xdr:nvSpPr>
      <xdr:spPr>
        <a:xfrm>
          <a:off x="1079500" y="161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111162</xdr:rowOff>
    </xdr:from>
    <xdr:ext cx="534377" cy="259045"/>
    <xdr:sp macro="" textlink="">
      <xdr:nvSpPr>
        <xdr:cNvPr id="264" name="テキスト ボックス 263"/>
        <xdr:cNvSpPr txBox="1"/>
      </xdr:nvSpPr>
      <xdr:spPr>
        <a:xfrm>
          <a:off x="863111" y="15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77488</xdr:rowOff>
    </xdr:from>
    <xdr:to>
      <xdr:col>15</xdr:col>
      <xdr:colOff>180975</xdr:colOff>
      <xdr:row>39</xdr:row>
      <xdr:rowOff>22951</xdr:rowOff>
    </xdr:to>
    <xdr:cxnSp macro="">
      <xdr:nvCxnSpPr>
        <xdr:cNvPr id="295" name="直線コネクタ 294"/>
        <xdr:cNvCxnSpPr/>
      </xdr:nvCxnSpPr>
      <xdr:spPr>
        <a:xfrm>
          <a:off x="9639300" y="6592588"/>
          <a:ext cx="838200" cy="1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77488</xdr:rowOff>
    </xdr:from>
    <xdr:to>
      <xdr:col>14</xdr:col>
      <xdr:colOff>28575</xdr:colOff>
      <xdr:row>38</xdr:row>
      <xdr:rowOff>131209</xdr:rowOff>
    </xdr:to>
    <xdr:cxnSp macro="">
      <xdr:nvCxnSpPr>
        <xdr:cNvPr id="298" name="直線コネクタ 297"/>
        <xdr:cNvCxnSpPr/>
      </xdr:nvCxnSpPr>
      <xdr:spPr>
        <a:xfrm flipV="1">
          <a:off x="8750300" y="6592588"/>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9" name="フローチャート : 判断 298"/>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110688</xdr:rowOff>
    </xdr:from>
    <xdr:ext cx="469744" cy="259045"/>
    <xdr:sp macro="" textlink="">
      <xdr:nvSpPr>
        <xdr:cNvPr id="300" name="テキスト ボックス 299"/>
        <xdr:cNvSpPr txBox="1"/>
      </xdr:nvSpPr>
      <xdr:spPr>
        <a:xfrm>
          <a:off x="9404427" y="62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91857</xdr:rowOff>
    </xdr:from>
    <xdr:to>
      <xdr:col>12</xdr:col>
      <xdr:colOff>511175</xdr:colOff>
      <xdr:row>38</xdr:row>
      <xdr:rowOff>131209</xdr:rowOff>
    </xdr:to>
    <xdr:cxnSp macro="">
      <xdr:nvCxnSpPr>
        <xdr:cNvPr id="301" name="直線コネクタ 300"/>
        <xdr:cNvCxnSpPr/>
      </xdr:nvCxnSpPr>
      <xdr:spPr>
        <a:xfrm>
          <a:off x="7861300" y="6606957"/>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2" name="フローチャート : 判断 301"/>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43415</xdr:rowOff>
    </xdr:from>
    <xdr:ext cx="469744" cy="259045"/>
    <xdr:sp macro="" textlink="">
      <xdr:nvSpPr>
        <xdr:cNvPr id="303" name="テキスト ボックス 302"/>
        <xdr:cNvSpPr txBox="1"/>
      </xdr:nvSpPr>
      <xdr:spPr>
        <a:xfrm>
          <a:off x="8515427" y="621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67854</xdr:rowOff>
    </xdr:from>
    <xdr:to>
      <xdr:col>11</xdr:col>
      <xdr:colOff>307975</xdr:colOff>
      <xdr:row>38</xdr:row>
      <xdr:rowOff>91857</xdr:rowOff>
    </xdr:to>
    <xdr:cxnSp macro="">
      <xdr:nvCxnSpPr>
        <xdr:cNvPr id="304" name="直線コネクタ 303"/>
        <xdr:cNvCxnSpPr/>
      </xdr:nvCxnSpPr>
      <xdr:spPr>
        <a:xfrm>
          <a:off x="6972300" y="6411504"/>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5" name="フローチャート : 判断 304"/>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65295</xdr:rowOff>
    </xdr:from>
    <xdr:ext cx="469744" cy="259045"/>
    <xdr:sp macro="" textlink="">
      <xdr:nvSpPr>
        <xdr:cNvPr id="306" name="テキスト ボックス 305"/>
        <xdr:cNvSpPr txBox="1"/>
      </xdr:nvSpPr>
      <xdr:spPr>
        <a:xfrm>
          <a:off x="7626427"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7" name="フローチャート : 判断 306"/>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94523</xdr:rowOff>
    </xdr:from>
    <xdr:ext cx="469744" cy="259045"/>
    <xdr:sp macro="" textlink="">
      <xdr:nvSpPr>
        <xdr:cNvPr id="308" name="テキスト ボックス 307"/>
        <xdr:cNvSpPr txBox="1"/>
      </xdr:nvSpPr>
      <xdr:spPr>
        <a:xfrm>
          <a:off x="6737427" y="59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143601</xdr:rowOff>
    </xdr:from>
    <xdr:to>
      <xdr:col>15</xdr:col>
      <xdr:colOff>231775</xdr:colOff>
      <xdr:row>39</xdr:row>
      <xdr:rowOff>73751</xdr:rowOff>
    </xdr:to>
    <xdr:sp macro="" textlink="">
      <xdr:nvSpPr>
        <xdr:cNvPr id="314" name="円/楕円 313"/>
        <xdr:cNvSpPr/>
      </xdr:nvSpPr>
      <xdr:spPr>
        <a:xfrm>
          <a:off x="10426700" y="66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58528</xdr:rowOff>
    </xdr:from>
    <xdr:ext cx="378565" cy="259045"/>
    <xdr:sp macro="" textlink="">
      <xdr:nvSpPr>
        <xdr:cNvPr id="315" name="労働費該当値テキスト"/>
        <xdr:cNvSpPr txBox="1"/>
      </xdr:nvSpPr>
      <xdr:spPr>
        <a:xfrm>
          <a:off x="10528300" y="6573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26688</xdr:rowOff>
    </xdr:from>
    <xdr:to>
      <xdr:col>14</xdr:col>
      <xdr:colOff>79375</xdr:colOff>
      <xdr:row>38</xdr:row>
      <xdr:rowOff>128288</xdr:rowOff>
    </xdr:to>
    <xdr:sp macro="" textlink="">
      <xdr:nvSpPr>
        <xdr:cNvPr id="316" name="円/楕円 315"/>
        <xdr:cNvSpPr/>
      </xdr:nvSpPr>
      <xdr:spPr>
        <a:xfrm>
          <a:off x="9588500" y="65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119415</xdr:rowOff>
    </xdr:from>
    <xdr:ext cx="469744" cy="259045"/>
    <xdr:sp macro="" textlink="">
      <xdr:nvSpPr>
        <xdr:cNvPr id="317" name="テキスト ボックス 316"/>
        <xdr:cNvSpPr txBox="1"/>
      </xdr:nvSpPr>
      <xdr:spPr>
        <a:xfrm>
          <a:off x="9404427" y="663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80409</xdr:rowOff>
    </xdr:from>
    <xdr:to>
      <xdr:col>12</xdr:col>
      <xdr:colOff>561975</xdr:colOff>
      <xdr:row>39</xdr:row>
      <xdr:rowOff>10559</xdr:rowOff>
    </xdr:to>
    <xdr:sp macro="" textlink="">
      <xdr:nvSpPr>
        <xdr:cNvPr id="318" name="円/楕円 317"/>
        <xdr:cNvSpPr/>
      </xdr:nvSpPr>
      <xdr:spPr>
        <a:xfrm>
          <a:off x="86995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1686</xdr:rowOff>
    </xdr:from>
    <xdr:ext cx="378565" cy="259045"/>
    <xdr:sp macro="" textlink="">
      <xdr:nvSpPr>
        <xdr:cNvPr id="319" name="テキスト ボックス 318"/>
        <xdr:cNvSpPr txBox="1"/>
      </xdr:nvSpPr>
      <xdr:spPr>
        <a:xfrm>
          <a:off x="8561017" y="66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41057</xdr:rowOff>
    </xdr:from>
    <xdr:to>
      <xdr:col>11</xdr:col>
      <xdr:colOff>358775</xdr:colOff>
      <xdr:row>38</xdr:row>
      <xdr:rowOff>142657</xdr:rowOff>
    </xdr:to>
    <xdr:sp macro="" textlink="">
      <xdr:nvSpPr>
        <xdr:cNvPr id="320" name="円/楕円 319"/>
        <xdr:cNvSpPr/>
      </xdr:nvSpPr>
      <xdr:spPr>
        <a:xfrm>
          <a:off x="7810500" y="65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133784</xdr:rowOff>
    </xdr:from>
    <xdr:ext cx="469744" cy="259045"/>
    <xdr:sp macro="" textlink="">
      <xdr:nvSpPr>
        <xdr:cNvPr id="321" name="テキスト ボックス 320"/>
        <xdr:cNvSpPr txBox="1"/>
      </xdr:nvSpPr>
      <xdr:spPr>
        <a:xfrm>
          <a:off x="7626427" y="66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17054</xdr:rowOff>
    </xdr:from>
    <xdr:to>
      <xdr:col>10</xdr:col>
      <xdr:colOff>155575</xdr:colOff>
      <xdr:row>37</xdr:row>
      <xdr:rowOff>118654</xdr:rowOff>
    </xdr:to>
    <xdr:sp macro="" textlink="">
      <xdr:nvSpPr>
        <xdr:cNvPr id="322" name="円/楕円 321"/>
        <xdr:cNvSpPr/>
      </xdr:nvSpPr>
      <xdr:spPr>
        <a:xfrm>
          <a:off x="69215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109781</xdr:rowOff>
    </xdr:from>
    <xdr:ext cx="469744" cy="259045"/>
    <xdr:sp macro="" textlink="">
      <xdr:nvSpPr>
        <xdr:cNvPr id="323" name="テキスト ボックス 322"/>
        <xdr:cNvSpPr txBox="1"/>
      </xdr:nvSpPr>
      <xdr:spPr>
        <a:xfrm>
          <a:off x="6737427" y="64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122693</xdr:rowOff>
    </xdr:from>
    <xdr:to>
      <xdr:col>15</xdr:col>
      <xdr:colOff>180975</xdr:colOff>
      <xdr:row>57</xdr:row>
      <xdr:rowOff>133409</xdr:rowOff>
    </xdr:to>
    <xdr:cxnSp macro="">
      <xdr:nvCxnSpPr>
        <xdr:cNvPr id="350" name="直線コネクタ 349"/>
        <xdr:cNvCxnSpPr/>
      </xdr:nvCxnSpPr>
      <xdr:spPr>
        <a:xfrm>
          <a:off x="9639300" y="9895343"/>
          <a:ext cx="8382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1"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122693</xdr:rowOff>
    </xdr:from>
    <xdr:to>
      <xdr:col>14</xdr:col>
      <xdr:colOff>28575</xdr:colOff>
      <xdr:row>57</xdr:row>
      <xdr:rowOff>158532</xdr:rowOff>
    </xdr:to>
    <xdr:cxnSp macro="">
      <xdr:nvCxnSpPr>
        <xdr:cNvPr id="353" name="直線コネクタ 352"/>
        <xdr:cNvCxnSpPr/>
      </xdr:nvCxnSpPr>
      <xdr:spPr>
        <a:xfrm flipV="1">
          <a:off x="8750300" y="9895343"/>
          <a:ext cx="889000" cy="3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76087</xdr:rowOff>
    </xdr:from>
    <xdr:ext cx="534377" cy="259045"/>
    <xdr:sp macro="" textlink="">
      <xdr:nvSpPr>
        <xdr:cNvPr id="355" name="テキスト ボックス 354"/>
        <xdr:cNvSpPr txBox="1"/>
      </xdr:nvSpPr>
      <xdr:spPr>
        <a:xfrm>
          <a:off x="9372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138671</xdr:rowOff>
    </xdr:from>
    <xdr:to>
      <xdr:col>12</xdr:col>
      <xdr:colOff>511175</xdr:colOff>
      <xdr:row>57</xdr:row>
      <xdr:rowOff>158532</xdr:rowOff>
    </xdr:to>
    <xdr:cxnSp macro="">
      <xdr:nvCxnSpPr>
        <xdr:cNvPr id="356" name="直線コネクタ 355"/>
        <xdr:cNvCxnSpPr/>
      </xdr:nvCxnSpPr>
      <xdr:spPr>
        <a:xfrm>
          <a:off x="7861300" y="9911321"/>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78043</xdr:rowOff>
    </xdr:from>
    <xdr:ext cx="534377" cy="259045"/>
    <xdr:sp macro="" textlink="">
      <xdr:nvSpPr>
        <xdr:cNvPr id="358" name="テキスト ボックス 357"/>
        <xdr:cNvSpPr txBox="1"/>
      </xdr:nvSpPr>
      <xdr:spPr>
        <a:xfrm>
          <a:off x="8483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136088</xdr:rowOff>
    </xdr:from>
    <xdr:to>
      <xdr:col>11</xdr:col>
      <xdr:colOff>307975</xdr:colOff>
      <xdr:row>57</xdr:row>
      <xdr:rowOff>138671</xdr:rowOff>
    </xdr:to>
    <xdr:cxnSp macro="">
      <xdr:nvCxnSpPr>
        <xdr:cNvPr id="359" name="直線コネクタ 358"/>
        <xdr:cNvCxnSpPr/>
      </xdr:nvCxnSpPr>
      <xdr:spPr>
        <a:xfrm>
          <a:off x="6972300" y="9908738"/>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72658</xdr:rowOff>
    </xdr:from>
    <xdr:ext cx="534377" cy="259045"/>
    <xdr:sp macro="" textlink="">
      <xdr:nvSpPr>
        <xdr:cNvPr id="361" name="テキスト ボックス 360"/>
        <xdr:cNvSpPr txBox="1"/>
      </xdr:nvSpPr>
      <xdr:spPr>
        <a:xfrm>
          <a:off x="7594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87874</xdr:rowOff>
    </xdr:from>
    <xdr:ext cx="534377" cy="259045"/>
    <xdr:sp macro="" textlink="">
      <xdr:nvSpPr>
        <xdr:cNvPr id="363" name="テキスト ボックス 362"/>
        <xdr:cNvSpPr txBox="1"/>
      </xdr:nvSpPr>
      <xdr:spPr>
        <a:xfrm>
          <a:off x="6705111" y="10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82609</xdr:rowOff>
    </xdr:from>
    <xdr:to>
      <xdr:col>15</xdr:col>
      <xdr:colOff>231775</xdr:colOff>
      <xdr:row>58</xdr:row>
      <xdr:rowOff>12759</xdr:rowOff>
    </xdr:to>
    <xdr:sp macro="" textlink="">
      <xdr:nvSpPr>
        <xdr:cNvPr id="369" name="円/楕円 368"/>
        <xdr:cNvSpPr/>
      </xdr:nvSpPr>
      <xdr:spPr>
        <a:xfrm>
          <a:off x="10426700" y="98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105486</xdr:rowOff>
    </xdr:from>
    <xdr:ext cx="534377" cy="259045"/>
    <xdr:sp macro="" textlink="">
      <xdr:nvSpPr>
        <xdr:cNvPr id="370" name="農林水産業費該当値テキスト"/>
        <xdr:cNvSpPr txBox="1"/>
      </xdr:nvSpPr>
      <xdr:spPr>
        <a:xfrm>
          <a:off x="10528300" y="97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71893</xdr:rowOff>
    </xdr:from>
    <xdr:to>
      <xdr:col>14</xdr:col>
      <xdr:colOff>79375</xdr:colOff>
      <xdr:row>58</xdr:row>
      <xdr:rowOff>2043</xdr:rowOff>
    </xdr:to>
    <xdr:sp macro="" textlink="">
      <xdr:nvSpPr>
        <xdr:cNvPr id="371" name="円/楕円 370"/>
        <xdr:cNvSpPr/>
      </xdr:nvSpPr>
      <xdr:spPr>
        <a:xfrm>
          <a:off x="9588500" y="98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18570</xdr:rowOff>
    </xdr:from>
    <xdr:ext cx="534377" cy="259045"/>
    <xdr:sp macro="" textlink="">
      <xdr:nvSpPr>
        <xdr:cNvPr id="372" name="テキスト ボックス 371"/>
        <xdr:cNvSpPr txBox="1"/>
      </xdr:nvSpPr>
      <xdr:spPr>
        <a:xfrm>
          <a:off x="9372111" y="96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107732</xdr:rowOff>
    </xdr:from>
    <xdr:to>
      <xdr:col>12</xdr:col>
      <xdr:colOff>561975</xdr:colOff>
      <xdr:row>58</xdr:row>
      <xdr:rowOff>37882</xdr:rowOff>
    </xdr:to>
    <xdr:sp macro="" textlink="">
      <xdr:nvSpPr>
        <xdr:cNvPr id="373" name="円/楕円 372"/>
        <xdr:cNvSpPr/>
      </xdr:nvSpPr>
      <xdr:spPr>
        <a:xfrm>
          <a:off x="8699500" y="988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54409</xdr:rowOff>
    </xdr:from>
    <xdr:ext cx="534377" cy="259045"/>
    <xdr:sp macro="" textlink="">
      <xdr:nvSpPr>
        <xdr:cNvPr id="374" name="テキスト ボックス 373"/>
        <xdr:cNvSpPr txBox="1"/>
      </xdr:nvSpPr>
      <xdr:spPr>
        <a:xfrm>
          <a:off x="8483111" y="965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87871</xdr:rowOff>
    </xdr:from>
    <xdr:to>
      <xdr:col>11</xdr:col>
      <xdr:colOff>358775</xdr:colOff>
      <xdr:row>58</xdr:row>
      <xdr:rowOff>18021</xdr:rowOff>
    </xdr:to>
    <xdr:sp macro="" textlink="">
      <xdr:nvSpPr>
        <xdr:cNvPr id="375" name="円/楕円 374"/>
        <xdr:cNvSpPr/>
      </xdr:nvSpPr>
      <xdr:spPr>
        <a:xfrm>
          <a:off x="7810500" y="98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34548</xdr:rowOff>
    </xdr:from>
    <xdr:ext cx="534377" cy="259045"/>
    <xdr:sp macro="" textlink="">
      <xdr:nvSpPr>
        <xdr:cNvPr id="376" name="テキスト ボックス 375"/>
        <xdr:cNvSpPr txBox="1"/>
      </xdr:nvSpPr>
      <xdr:spPr>
        <a:xfrm>
          <a:off x="7594111" y="96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85288</xdr:rowOff>
    </xdr:from>
    <xdr:to>
      <xdr:col>10</xdr:col>
      <xdr:colOff>155575</xdr:colOff>
      <xdr:row>58</xdr:row>
      <xdr:rowOff>15438</xdr:rowOff>
    </xdr:to>
    <xdr:sp macro="" textlink="">
      <xdr:nvSpPr>
        <xdr:cNvPr id="377" name="円/楕円 376"/>
        <xdr:cNvSpPr/>
      </xdr:nvSpPr>
      <xdr:spPr>
        <a:xfrm>
          <a:off x="6921500" y="98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31965</xdr:rowOff>
    </xdr:from>
    <xdr:ext cx="534377" cy="259045"/>
    <xdr:sp macro="" textlink="">
      <xdr:nvSpPr>
        <xdr:cNvPr id="378" name="テキスト ボックス 377"/>
        <xdr:cNvSpPr txBox="1"/>
      </xdr:nvSpPr>
      <xdr:spPr>
        <a:xfrm>
          <a:off x="6705111" y="963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127323</xdr:rowOff>
    </xdr:from>
    <xdr:to>
      <xdr:col>15</xdr:col>
      <xdr:colOff>180975</xdr:colOff>
      <xdr:row>75</xdr:row>
      <xdr:rowOff>141366</xdr:rowOff>
    </xdr:to>
    <xdr:cxnSp macro="">
      <xdr:nvCxnSpPr>
        <xdr:cNvPr id="409" name="直線コネクタ 408"/>
        <xdr:cNvCxnSpPr/>
      </xdr:nvCxnSpPr>
      <xdr:spPr>
        <a:xfrm flipV="1">
          <a:off x="9639300" y="12814623"/>
          <a:ext cx="838200" cy="18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29641</xdr:rowOff>
    </xdr:from>
    <xdr:ext cx="534377" cy="259045"/>
    <xdr:sp macro="" textlink="">
      <xdr:nvSpPr>
        <xdr:cNvPr id="410" name="商工費平均値テキスト"/>
        <xdr:cNvSpPr txBox="1"/>
      </xdr:nvSpPr>
      <xdr:spPr>
        <a:xfrm>
          <a:off x="10528300" y="130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141366</xdr:rowOff>
    </xdr:from>
    <xdr:to>
      <xdr:col>14</xdr:col>
      <xdr:colOff>28575</xdr:colOff>
      <xdr:row>76</xdr:row>
      <xdr:rowOff>10640</xdr:rowOff>
    </xdr:to>
    <xdr:cxnSp macro="">
      <xdr:nvCxnSpPr>
        <xdr:cNvPr id="412" name="直線コネクタ 411"/>
        <xdr:cNvCxnSpPr/>
      </xdr:nvCxnSpPr>
      <xdr:spPr>
        <a:xfrm flipV="1">
          <a:off x="8750300" y="13000116"/>
          <a:ext cx="889000" cy="4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9982</xdr:rowOff>
    </xdr:from>
    <xdr:ext cx="469744" cy="259045"/>
    <xdr:sp macro="" textlink="">
      <xdr:nvSpPr>
        <xdr:cNvPr id="414" name="テキスト ボックス 413"/>
        <xdr:cNvSpPr txBox="1"/>
      </xdr:nvSpPr>
      <xdr:spPr>
        <a:xfrm>
          <a:off x="9404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113868</xdr:rowOff>
    </xdr:from>
    <xdr:to>
      <xdr:col>12</xdr:col>
      <xdr:colOff>511175</xdr:colOff>
      <xdr:row>76</xdr:row>
      <xdr:rowOff>10640</xdr:rowOff>
    </xdr:to>
    <xdr:cxnSp macro="">
      <xdr:nvCxnSpPr>
        <xdr:cNvPr id="415" name="直線コネクタ 414"/>
        <xdr:cNvCxnSpPr/>
      </xdr:nvCxnSpPr>
      <xdr:spPr>
        <a:xfrm>
          <a:off x="7861300" y="12972618"/>
          <a:ext cx="889000" cy="6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15696</xdr:rowOff>
    </xdr:from>
    <xdr:ext cx="469744" cy="259045"/>
    <xdr:sp macro="" textlink="">
      <xdr:nvSpPr>
        <xdr:cNvPr id="417" name="テキスト ボックス 416"/>
        <xdr:cNvSpPr txBox="1"/>
      </xdr:nvSpPr>
      <xdr:spPr>
        <a:xfrm>
          <a:off x="8515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39835</xdr:rowOff>
    </xdr:from>
    <xdr:to>
      <xdr:col>11</xdr:col>
      <xdr:colOff>307975</xdr:colOff>
      <xdr:row>75</xdr:row>
      <xdr:rowOff>113868</xdr:rowOff>
    </xdr:to>
    <xdr:cxnSp macro="">
      <xdr:nvCxnSpPr>
        <xdr:cNvPr id="418" name="直線コネクタ 417"/>
        <xdr:cNvCxnSpPr/>
      </xdr:nvCxnSpPr>
      <xdr:spPr>
        <a:xfrm>
          <a:off x="6972300" y="12898585"/>
          <a:ext cx="889000" cy="7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32188</xdr:rowOff>
    </xdr:from>
    <xdr:ext cx="469744" cy="259045"/>
    <xdr:sp macro="" textlink="">
      <xdr:nvSpPr>
        <xdr:cNvPr id="420" name="テキスト ボックス 419"/>
        <xdr:cNvSpPr txBox="1"/>
      </xdr:nvSpPr>
      <xdr:spPr>
        <a:xfrm>
          <a:off x="7626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23697</xdr:rowOff>
    </xdr:from>
    <xdr:ext cx="469744" cy="259045"/>
    <xdr:sp macro="" textlink="">
      <xdr:nvSpPr>
        <xdr:cNvPr id="422" name="テキスト ボックス 421"/>
        <xdr:cNvSpPr txBox="1"/>
      </xdr:nvSpPr>
      <xdr:spPr>
        <a:xfrm>
          <a:off x="6737427" y="133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76523</xdr:rowOff>
    </xdr:from>
    <xdr:to>
      <xdr:col>15</xdr:col>
      <xdr:colOff>231775</xdr:colOff>
      <xdr:row>75</xdr:row>
      <xdr:rowOff>6673</xdr:rowOff>
    </xdr:to>
    <xdr:sp macro="" textlink="">
      <xdr:nvSpPr>
        <xdr:cNvPr id="428" name="円/楕円 427"/>
        <xdr:cNvSpPr/>
      </xdr:nvSpPr>
      <xdr:spPr>
        <a:xfrm>
          <a:off x="10426700" y="127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99400</xdr:rowOff>
    </xdr:from>
    <xdr:ext cx="534377" cy="259045"/>
    <xdr:sp macro="" textlink="">
      <xdr:nvSpPr>
        <xdr:cNvPr id="429" name="商工費該当値テキスト"/>
        <xdr:cNvSpPr txBox="1"/>
      </xdr:nvSpPr>
      <xdr:spPr>
        <a:xfrm>
          <a:off x="10528300" y="126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25,379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90566</xdr:rowOff>
    </xdr:from>
    <xdr:to>
      <xdr:col>14</xdr:col>
      <xdr:colOff>79375</xdr:colOff>
      <xdr:row>76</xdr:row>
      <xdr:rowOff>20715</xdr:rowOff>
    </xdr:to>
    <xdr:sp macro="" textlink="">
      <xdr:nvSpPr>
        <xdr:cNvPr id="430" name="円/楕円 429"/>
        <xdr:cNvSpPr/>
      </xdr:nvSpPr>
      <xdr:spPr>
        <a:xfrm>
          <a:off x="9588500" y="12949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37243</xdr:rowOff>
    </xdr:from>
    <xdr:ext cx="534377" cy="259045"/>
    <xdr:sp macro="" textlink="">
      <xdr:nvSpPr>
        <xdr:cNvPr id="431" name="テキスト ボックス 430"/>
        <xdr:cNvSpPr txBox="1"/>
      </xdr:nvSpPr>
      <xdr:spPr>
        <a:xfrm>
          <a:off x="9372111" y="1272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131289</xdr:rowOff>
    </xdr:from>
    <xdr:to>
      <xdr:col>12</xdr:col>
      <xdr:colOff>561975</xdr:colOff>
      <xdr:row>76</xdr:row>
      <xdr:rowOff>61438</xdr:rowOff>
    </xdr:to>
    <xdr:sp macro="" textlink="">
      <xdr:nvSpPr>
        <xdr:cNvPr id="432" name="円/楕円 431"/>
        <xdr:cNvSpPr/>
      </xdr:nvSpPr>
      <xdr:spPr>
        <a:xfrm>
          <a:off x="8699500" y="12990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77966</xdr:rowOff>
    </xdr:from>
    <xdr:ext cx="534377" cy="259045"/>
    <xdr:sp macro="" textlink="">
      <xdr:nvSpPr>
        <xdr:cNvPr id="433" name="テキスト ボックス 432"/>
        <xdr:cNvSpPr txBox="1"/>
      </xdr:nvSpPr>
      <xdr:spPr>
        <a:xfrm>
          <a:off x="8483111" y="127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63068</xdr:rowOff>
    </xdr:from>
    <xdr:to>
      <xdr:col>11</xdr:col>
      <xdr:colOff>358775</xdr:colOff>
      <xdr:row>75</xdr:row>
      <xdr:rowOff>164669</xdr:rowOff>
    </xdr:to>
    <xdr:sp macro="" textlink="">
      <xdr:nvSpPr>
        <xdr:cNvPr id="434" name="円/楕円 433"/>
        <xdr:cNvSpPr/>
      </xdr:nvSpPr>
      <xdr:spPr>
        <a:xfrm>
          <a:off x="7810500" y="12921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9745</xdr:rowOff>
    </xdr:from>
    <xdr:ext cx="534377" cy="259045"/>
    <xdr:sp macro="" textlink="">
      <xdr:nvSpPr>
        <xdr:cNvPr id="435" name="テキスト ボックス 434"/>
        <xdr:cNvSpPr txBox="1"/>
      </xdr:nvSpPr>
      <xdr:spPr>
        <a:xfrm>
          <a:off x="7594111" y="126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20,541</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160485</xdr:rowOff>
    </xdr:from>
    <xdr:to>
      <xdr:col>10</xdr:col>
      <xdr:colOff>155575</xdr:colOff>
      <xdr:row>75</xdr:row>
      <xdr:rowOff>90635</xdr:rowOff>
    </xdr:to>
    <xdr:sp macro="" textlink="">
      <xdr:nvSpPr>
        <xdr:cNvPr id="436" name="円/楕円 435"/>
        <xdr:cNvSpPr/>
      </xdr:nvSpPr>
      <xdr:spPr>
        <a:xfrm>
          <a:off x="6921500" y="128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107162</xdr:rowOff>
    </xdr:from>
    <xdr:ext cx="534377" cy="259045"/>
    <xdr:sp macro="" textlink="">
      <xdr:nvSpPr>
        <xdr:cNvPr id="437" name="テキスト ボックス 436"/>
        <xdr:cNvSpPr txBox="1"/>
      </xdr:nvSpPr>
      <xdr:spPr>
        <a:xfrm>
          <a:off x="6705111" y="126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112821</xdr:rowOff>
    </xdr:from>
    <xdr:to>
      <xdr:col>15</xdr:col>
      <xdr:colOff>180975</xdr:colOff>
      <xdr:row>98</xdr:row>
      <xdr:rowOff>134485</xdr:rowOff>
    </xdr:to>
    <xdr:cxnSp macro="">
      <xdr:nvCxnSpPr>
        <xdr:cNvPr id="466" name="直線コネクタ 465"/>
        <xdr:cNvCxnSpPr/>
      </xdr:nvCxnSpPr>
      <xdr:spPr>
        <a:xfrm>
          <a:off x="9639300" y="16914921"/>
          <a:ext cx="838200" cy="2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77830</xdr:rowOff>
    </xdr:from>
    <xdr:ext cx="534377" cy="259045"/>
    <xdr:sp macro="" textlink="">
      <xdr:nvSpPr>
        <xdr:cNvPr id="467" name="土木費平均値テキスト"/>
        <xdr:cNvSpPr txBox="1"/>
      </xdr:nvSpPr>
      <xdr:spPr>
        <a:xfrm>
          <a:off x="10528300" y="1687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112821</xdr:rowOff>
    </xdr:from>
    <xdr:to>
      <xdr:col>14</xdr:col>
      <xdr:colOff>28575</xdr:colOff>
      <xdr:row>98</xdr:row>
      <xdr:rowOff>113078</xdr:rowOff>
    </xdr:to>
    <xdr:cxnSp macro="">
      <xdr:nvCxnSpPr>
        <xdr:cNvPr id="469" name="直線コネクタ 468"/>
        <xdr:cNvCxnSpPr/>
      </xdr:nvCxnSpPr>
      <xdr:spPr>
        <a:xfrm flipV="1">
          <a:off x="8750300" y="16914921"/>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8803</xdr:rowOff>
    </xdr:from>
    <xdr:ext cx="534377" cy="259045"/>
    <xdr:sp macro="" textlink="">
      <xdr:nvSpPr>
        <xdr:cNvPr id="471" name="テキスト ボックス 470"/>
        <xdr:cNvSpPr txBox="1"/>
      </xdr:nvSpPr>
      <xdr:spPr>
        <a:xfrm>
          <a:off x="9372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113078</xdr:rowOff>
    </xdr:from>
    <xdr:to>
      <xdr:col>12</xdr:col>
      <xdr:colOff>511175</xdr:colOff>
      <xdr:row>98</xdr:row>
      <xdr:rowOff>133868</xdr:rowOff>
    </xdr:to>
    <xdr:cxnSp macro="">
      <xdr:nvCxnSpPr>
        <xdr:cNvPr id="472" name="直線コネクタ 471"/>
        <xdr:cNvCxnSpPr/>
      </xdr:nvCxnSpPr>
      <xdr:spPr>
        <a:xfrm flipV="1">
          <a:off x="7861300" y="16915178"/>
          <a:ext cx="889000" cy="2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18871</xdr:rowOff>
    </xdr:from>
    <xdr:ext cx="534377" cy="259045"/>
    <xdr:sp macro="" textlink="">
      <xdr:nvSpPr>
        <xdr:cNvPr id="474" name="テキスト ボックス 473"/>
        <xdr:cNvSpPr txBox="1"/>
      </xdr:nvSpPr>
      <xdr:spPr>
        <a:xfrm>
          <a:off x="8483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133868</xdr:rowOff>
    </xdr:from>
    <xdr:to>
      <xdr:col>11</xdr:col>
      <xdr:colOff>307975</xdr:colOff>
      <xdr:row>98</xdr:row>
      <xdr:rowOff>134007</xdr:rowOff>
    </xdr:to>
    <xdr:cxnSp macro="">
      <xdr:nvCxnSpPr>
        <xdr:cNvPr id="475" name="直線コネクタ 474"/>
        <xdr:cNvCxnSpPr/>
      </xdr:nvCxnSpPr>
      <xdr:spPr>
        <a:xfrm flipV="1">
          <a:off x="6972300" y="16935968"/>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23277</xdr:rowOff>
    </xdr:from>
    <xdr:ext cx="534377" cy="259045"/>
    <xdr:sp macro="" textlink="">
      <xdr:nvSpPr>
        <xdr:cNvPr id="477" name="テキスト ボックス 476"/>
        <xdr:cNvSpPr txBox="1"/>
      </xdr:nvSpPr>
      <xdr:spPr>
        <a:xfrm>
          <a:off x="7594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24618</xdr:rowOff>
    </xdr:from>
    <xdr:ext cx="534377" cy="259045"/>
    <xdr:sp macro="" textlink="">
      <xdr:nvSpPr>
        <xdr:cNvPr id="479" name="テキスト ボックス 478"/>
        <xdr:cNvSpPr txBox="1"/>
      </xdr:nvSpPr>
      <xdr:spPr>
        <a:xfrm>
          <a:off x="6705111" y="169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83685</xdr:rowOff>
    </xdr:from>
    <xdr:to>
      <xdr:col>15</xdr:col>
      <xdr:colOff>231775</xdr:colOff>
      <xdr:row>99</xdr:row>
      <xdr:rowOff>13835</xdr:rowOff>
    </xdr:to>
    <xdr:sp macro="" textlink="">
      <xdr:nvSpPr>
        <xdr:cNvPr id="485" name="円/楕円 484"/>
        <xdr:cNvSpPr/>
      </xdr:nvSpPr>
      <xdr:spPr>
        <a:xfrm>
          <a:off x="10426700" y="1688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43062</xdr:rowOff>
    </xdr:from>
    <xdr:ext cx="534377" cy="259045"/>
    <xdr:sp macro="" textlink="">
      <xdr:nvSpPr>
        <xdr:cNvPr id="486" name="土木費該当値テキスト"/>
        <xdr:cNvSpPr txBox="1"/>
      </xdr:nvSpPr>
      <xdr:spPr>
        <a:xfrm>
          <a:off x="10528300" y="1667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62021</xdr:rowOff>
    </xdr:from>
    <xdr:to>
      <xdr:col>14</xdr:col>
      <xdr:colOff>79375</xdr:colOff>
      <xdr:row>98</xdr:row>
      <xdr:rowOff>163621</xdr:rowOff>
    </xdr:to>
    <xdr:sp macro="" textlink="">
      <xdr:nvSpPr>
        <xdr:cNvPr id="487" name="円/楕円 486"/>
        <xdr:cNvSpPr/>
      </xdr:nvSpPr>
      <xdr:spPr>
        <a:xfrm>
          <a:off x="9588500" y="168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8698</xdr:rowOff>
    </xdr:from>
    <xdr:ext cx="534377" cy="259045"/>
    <xdr:sp macro="" textlink="">
      <xdr:nvSpPr>
        <xdr:cNvPr id="488" name="テキスト ボックス 487"/>
        <xdr:cNvSpPr txBox="1"/>
      </xdr:nvSpPr>
      <xdr:spPr>
        <a:xfrm>
          <a:off x="9372111" y="166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62278</xdr:rowOff>
    </xdr:from>
    <xdr:to>
      <xdr:col>12</xdr:col>
      <xdr:colOff>561975</xdr:colOff>
      <xdr:row>98</xdr:row>
      <xdr:rowOff>163878</xdr:rowOff>
    </xdr:to>
    <xdr:sp macro="" textlink="">
      <xdr:nvSpPr>
        <xdr:cNvPr id="489" name="円/楕円 488"/>
        <xdr:cNvSpPr/>
      </xdr:nvSpPr>
      <xdr:spPr>
        <a:xfrm>
          <a:off x="8699500" y="1686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8955</xdr:rowOff>
    </xdr:from>
    <xdr:ext cx="534377" cy="259045"/>
    <xdr:sp macro="" textlink="">
      <xdr:nvSpPr>
        <xdr:cNvPr id="490" name="テキスト ボックス 489"/>
        <xdr:cNvSpPr txBox="1"/>
      </xdr:nvSpPr>
      <xdr:spPr>
        <a:xfrm>
          <a:off x="8483111" y="1663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83068</xdr:rowOff>
    </xdr:from>
    <xdr:to>
      <xdr:col>11</xdr:col>
      <xdr:colOff>358775</xdr:colOff>
      <xdr:row>99</xdr:row>
      <xdr:rowOff>13218</xdr:rowOff>
    </xdr:to>
    <xdr:sp macro="" textlink="">
      <xdr:nvSpPr>
        <xdr:cNvPr id="491" name="円/楕円 490"/>
        <xdr:cNvSpPr/>
      </xdr:nvSpPr>
      <xdr:spPr>
        <a:xfrm>
          <a:off x="7810500" y="1688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29745</xdr:rowOff>
    </xdr:from>
    <xdr:ext cx="534377" cy="259045"/>
    <xdr:sp macro="" textlink="">
      <xdr:nvSpPr>
        <xdr:cNvPr id="492" name="テキスト ボックス 491"/>
        <xdr:cNvSpPr txBox="1"/>
      </xdr:nvSpPr>
      <xdr:spPr>
        <a:xfrm>
          <a:off x="7594111" y="1666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83207</xdr:rowOff>
    </xdr:from>
    <xdr:to>
      <xdr:col>10</xdr:col>
      <xdr:colOff>155575</xdr:colOff>
      <xdr:row>99</xdr:row>
      <xdr:rowOff>13357</xdr:rowOff>
    </xdr:to>
    <xdr:sp macro="" textlink="">
      <xdr:nvSpPr>
        <xdr:cNvPr id="493" name="円/楕円 492"/>
        <xdr:cNvSpPr/>
      </xdr:nvSpPr>
      <xdr:spPr>
        <a:xfrm>
          <a:off x="6921500" y="168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29884</xdr:rowOff>
    </xdr:from>
    <xdr:ext cx="534377" cy="259045"/>
    <xdr:sp macro="" textlink="">
      <xdr:nvSpPr>
        <xdr:cNvPr id="494" name="テキスト ボックス 493"/>
        <xdr:cNvSpPr txBox="1"/>
      </xdr:nvSpPr>
      <xdr:spPr>
        <a:xfrm>
          <a:off x="6705111" y="1666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70946</xdr:rowOff>
    </xdr:from>
    <xdr:to>
      <xdr:col>23</xdr:col>
      <xdr:colOff>517525</xdr:colOff>
      <xdr:row>37</xdr:row>
      <xdr:rowOff>65830</xdr:rowOff>
    </xdr:to>
    <xdr:cxnSp macro="">
      <xdr:nvCxnSpPr>
        <xdr:cNvPr id="525" name="直線コネクタ 524"/>
        <xdr:cNvCxnSpPr/>
      </xdr:nvCxnSpPr>
      <xdr:spPr>
        <a:xfrm>
          <a:off x="15481300" y="6243146"/>
          <a:ext cx="838200" cy="16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77592</xdr:rowOff>
    </xdr:from>
    <xdr:ext cx="534377" cy="259045"/>
    <xdr:sp macro="" textlink="">
      <xdr:nvSpPr>
        <xdr:cNvPr id="526" name="消防費平均値テキスト"/>
        <xdr:cNvSpPr txBox="1"/>
      </xdr:nvSpPr>
      <xdr:spPr>
        <a:xfrm>
          <a:off x="16370300" y="6421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70946</xdr:rowOff>
    </xdr:from>
    <xdr:to>
      <xdr:col>22</xdr:col>
      <xdr:colOff>365125</xdr:colOff>
      <xdr:row>36</xdr:row>
      <xdr:rowOff>119540</xdr:rowOff>
    </xdr:to>
    <xdr:cxnSp macro="">
      <xdr:nvCxnSpPr>
        <xdr:cNvPr id="528" name="直線コネクタ 527"/>
        <xdr:cNvCxnSpPr/>
      </xdr:nvCxnSpPr>
      <xdr:spPr>
        <a:xfrm flipV="1">
          <a:off x="14592300" y="6243146"/>
          <a:ext cx="889000" cy="4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53317</xdr:rowOff>
    </xdr:from>
    <xdr:ext cx="534377" cy="259045"/>
    <xdr:sp macro="" textlink="">
      <xdr:nvSpPr>
        <xdr:cNvPr id="530" name="テキスト ボックス 529"/>
        <xdr:cNvSpPr txBox="1"/>
      </xdr:nvSpPr>
      <xdr:spPr>
        <a:xfrm>
          <a:off x="15214111" y="65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119540</xdr:rowOff>
    </xdr:from>
    <xdr:to>
      <xdr:col>21</xdr:col>
      <xdr:colOff>161925</xdr:colOff>
      <xdr:row>37</xdr:row>
      <xdr:rowOff>138960</xdr:rowOff>
    </xdr:to>
    <xdr:cxnSp macro="">
      <xdr:nvCxnSpPr>
        <xdr:cNvPr id="531" name="直線コネクタ 530"/>
        <xdr:cNvCxnSpPr/>
      </xdr:nvCxnSpPr>
      <xdr:spPr>
        <a:xfrm flipV="1">
          <a:off x="13703300" y="6291740"/>
          <a:ext cx="889000" cy="19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64398</xdr:rowOff>
    </xdr:from>
    <xdr:ext cx="534377" cy="259045"/>
    <xdr:sp macro="" textlink="">
      <xdr:nvSpPr>
        <xdr:cNvPr id="533" name="テキスト ボックス 532"/>
        <xdr:cNvSpPr txBox="1"/>
      </xdr:nvSpPr>
      <xdr:spPr>
        <a:xfrm>
          <a:off x="14325111" y="65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138960</xdr:rowOff>
    </xdr:from>
    <xdr:to>
      <xdr:col>19</xdr:col>
      <xdr:colOff>644525</xdr:colOff>
      <xdr:row>37</xdr:row>
      <xdr:rowOff>146602</xdr:rowOff>
    </xdr:to>
    <xdr:cxnSp macro="">
      <xdr:nvCxnSpPr>
        <xdr:cNvPr id="534" name="直線コネクタ 533"/>
        <xdr:cNvCxnSpPr/>
      </xdr:nvCxnSpPr>
      <xdr:spPr>
        <a:xfrm flipV="1">
          <a:off x="12814300" y="6482610"/>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66010</xdr:rowOff>
    </xdr:from>
    <xdr:ext cx="534377" cy="259045"/>
    <xdr:sp macro="" textlink="">
      <xdr:nvSpPr>
        <xdr:cNvPr id="536" name="テキスト ボックス 535"/>
        <xdr:cNvSpPr txBox="1"/>
      </xdr:nvSpPr>
      <xdr:spPr>
        <a:xfrm>
          <a:off x="13436111" y="65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85060</xdr:rowOff>
    </xdr:from>
    <xdr:ext cx="534377" cy="259045"/>
    <xdr:sp macro="" textlink="">
      <xdr:nvSpPr>
        <xdr:cNvPr id="538" name="テキスト ボックス 537"/>
        <xdr:cNvSpPr txBox="1"/>
      </xdr:nvSpPr>
      <xdr:spPr>
        <a:xfrm>
          <a:off x="12547111" y="66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15030</xdr:rowOff>
    </xdr:from>
    <xdr:to>
      <xdr:col>23</xdr:col>
      <xdr:colOff>568325</xdr:colOff>
      <xdr:row>37</xdr:row>
      <xdr:rowOff>116630</xdr:rowOff>
    </xdr:to>
    <xdr:sp macro="" textlink="">
      <xdr:nvSpPr>
        <xdr:cNvPr id="544" name="円/楕円 543"/>
        <xdr:cNvSpPr/>
      </xdr:nvSpPr>
      <xdr:spPr>
        <a:xfrm>
          <a:off x="16268700" y="63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37907</xdr:rowOff>
    </xdr:from>
    <xdr:ext cx="534377" cy="259045"/>
    <xdr:sp macro="" textlink="">
      <xdr:nvSpPr>
        <xdr:cNvPr id="545" name="消防費該当値テキスト"/>
        <xdr:cNvSpPr txBox="1"/>
      </xdr:nvSpPr>
      <xdr:spPr>
        <a:xfrm>
          <a:off x="16370300" y="62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34,536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20146</xdr:rowOff>
    </xdr:from>
    <xdr:to>
      <xdr:col>22</xdr:col>
      <xdr:colOff>415925</xdr:colOff>
      <xdr:row>36</xdr:row>
      <xdr:rowOff>121746</xdr:rowOff>
    </xdr:to>
    <xdr:sp macro="" textlink="">
      <xdr:nvSpPr>
        <xdr:cNvPr id="546" name="円/楕円 545"/>
        <xdr:cNvSpPr/>
      </xdr:nvSpPr>
      <xdr:spPr>
        <a:xfrm>
          <a:off x="15430500" y="61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138273</xdr:rowOff>
    </xdr:from>
    <xdr:ext cx="534377" cy="259045"/>
    <xdr:sp macro="" textlink="">
      <xdr:nvSpPr>
        <xdr:cNvPr id="547" name="テキスト ボックス 546"/>
        <xdr:cNvSpPr txBox="1"/>
      </xdr:nvSpPr>
      <xdr:spPr>
        <a:xfrm>
          <a:off x="15214111" y="596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68740</xdr:rowOff>
    </xdr:from>
    <xdr:to>
      <xdr:col>21</xdr:col>
      <xdr:colOff>212725</xdr:colOff>
      <xdr:row>36</xdr:row>
      <xdr:rowOff>170340</xdr:rowOff>
    </xdr:to>
    <xdr:sp macro="" textlink="">
      <xdr:nvSpPr>
        <xdr:cNvPr id="548" name="円/楕円 547"/>
        <xdr:cNvSpPr/>
      </xdr:nvSpPr>
      <xdr:spPr>
        <a:xfrm>
          <a:off x="14541500" y="62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15417</xdr:rowOff>
    </xdr:from>
    <xdr:ext cx="534377" cy="259045"/>
    <xdr:sp macro="" textlink="">
      <xdr:nvSpPr>
        <xdr:cNvPr id="549" name="テキスト ボックス 548"/>
        <xdr:cNvSpPr txBox="1"/>
      </xdr:nvSpPr>
      <xdr:spPr>
        <a:xfrm>
          <a:off x="14325111" y="60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88160</xdr:rowOff>
    </xdr:from>
    <xdr:to>
      <xdr:col>20</xdr:col>
      <xdr:colOff>9525</xdr:colOff>
      <xdr:row>38</xdr:row>
      <xdr:rowOff>18310</xdr:rowOff>
    </xdr:to>
    <xdr:sp macro="" textlink="">
      <xdr:nvSpPr>
        <xdr:cNvPr id="550" name="円/楕円 549"/>
        <xdr:cNvSpPr/>
      </xdr:nvSpPr>
      <xdr:spPr>
        <a:xfrm>
          <a:off x="13652500" y="643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34837</xdr:rowOff>
    </xdr:from>
    <xdr:ext cx="534377" cy="259045"/>
    <xdr:sp macro="" textlink="">
      <xdr:nvSpPr>
        <xdr:cNvPr id="551" name="テキスト ボックス 550"/>
        <xdr:cNvSpPr txBox="1"/>
      </xdr:nvSpPr>
      <xdr:spPr>
        <a:xfrm>
          <a:off x="13436111" y="620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95802</xdr:rowOff>
    </xdr:from>
    <xdr:to>
      <xdr:col>18</xdr:col>
      <xdr:colOff>492125</xdr:colOff>
      <xdr:row>38</xdr:row>
      <xdr:rowOff>25952</xdr:rowOff>
    </xdr:to>
    <xdr:sp macro="" textlink="">
      <xdr:nvSpPr>
        <xdr:cNvPr id="552" name="円/楕円 551"/>
        <xdr:cNvSpPr/>
      </xdr:nvSpPr>
      <xdr:spPr>
        <a:xfrm>
          <a:off x="12763500" y="64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42479</xdr:rowOff>
    </xdr:from>
    <xdr:ext cx="534377" cy="259045"/>
    <xdr:sp macro="" textlink="">
      <xdr:nvSpPr>
        <xdr:cNvPr id="553" name="テキスト ボックス 552"/>
        <xdr:cNvSpPr txBox="1"/>
      </xdr:nvSpPr>
      <xdr:spPr>
        <a:xfrm>
          <a:off x="12547111" y="621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143184</xdr:rowOff>
    </xdr:from>
    <xdr:to>
      <xdr:col>23</xdr:col>
      <xdr:colOff>517525</xdr:colOff>
      <xdr:row>53</xdr:row>
      <xdr:rowOff>163496</xdr:rowOff>
    </xdr:to>
    <xdr:cxnSp macro="">
      <xdr:nvCxnSpPr>
        <xdr:cNvPr id="585" name="直線コネクタ 584"/>
        <xdr:cNvCxnSpPr/>
      </xdr:nvCxnSpPr>
      <xdr:spPr>
        <a:xfrm>
          <a:off x="15481300" y="9058584"/>
          <a:ext cx="838200" cy="19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48353</xdr:rowOff>
    </xdr:from>
    <xdr:ext cx="534377" cy="259045"/>
    <xdr:sp macro="" textlink="">
      <xdr:nvSpPr>
        <xdr:cNvPr id="586" name="教育費平均値テキスト"/>
        <xdr:cNvSpPr txBox="1"/>
      </xdr:nvSpPr>
      <xdr:spPr>
        <a:xfrm>
          <a:off x="16370300" y="98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143184</xdr:rowOff>
    </xdr:from>
    <xdr:to>
      <xdr:col>22</xdr:col>
      <xdr:colOff>365125</xdr:colOff>
      <xdr:row>53</xdr:row>
      <xdr:rowOff>61791</xdr:rowOff>
    </xdr:to>
    <xdr:cxnSp macro="">
      <xdr:nvCxnSpPr>
        <xdr:cNvPr id="588" name="直線コネクタ 587"/>
        <xdr:cNvCxnSpPr/>
      </xdr:nvCxnSpPr>
      <xdr:spPr>
        <a:xfrm flipV="1">
          <a:off x="14592300" y="9058584"/>
          <a:ext cx="889000" cy="9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9" name="フローチャート : 判断 588"/>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160879</xdr:rowOff>
    </xdr:from>
    <xdr:ext cx="534377" cy="259045"/>
    <xdr:sp macro="" textlink="">
      <xdr:nvSpPr>
        <xdr:cNvPr id="590" name="テキスト ボックス 589"/>
        <xdr:cNvSpPr txBox="1"/>
      </xdr:nvSpPr>
      <xdr:spPr>
        <a:xfrm>
          <a:off x="15214111" y="99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61791</xdr:rowOff>
    </xdr:from>
    <xdr:to>
      <xdr:col>21</xdr:col>
      <xdr:colOff>161925</xdr:colOff>
      <xdr:row>53</xdr:row>
      <xdr:rowOff>117069</xdr:rowOff>
    </xdr:to>
    <xdr:cxnSp macro="">
      <xdr:nvCxnSpPr>
        <xdr:cNvPr id="591" name="直線コネクタ 590"/>
        <xdr:cNvCxnSpPr/>
      </xdr:nvCxnSpPr>
      <xdr:spPr>
        <a:xfrm flipV="1">
          <a:off x="13703300" y="9148641"/>
          <a:ext cx="889000" cy="5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2" name="フローチャート : 判断 591"/>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41615</xdr:rowOff>
    </xdr:from>
    <xdr:ext cx="534377" cy="259045"/>
    <xdr:sp macro="" textlink="">
      <xdr:nvSpPr>
        <xdr:cNvPr id="593" name="テキスト ボックス 592"/>
        <xdr:cNvSpPr txBox="1"/>
      </xdr:nvSpPr>
      <xdr:spPr>
        <a:xfrm>
          <a:off x="14325111" y="99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117069</xdr:rowOff>
    </xdr:from>
    <xdr:to>
      <xdr:col>19</xdr:col>
      <xdr:colOff>644525</xdr:colOff>
      <xdr:row>56</xdr:row>
      <xdr:rowOff>1245</xdr:rowOff>
    </xdr:to>
    <xdr:cxnSp macro="">
      <xdr:nvCxnSpPr>
        <xdr:cNvPr id="594" name="直線コネクタ 593"/>
        <xdr:cNvCxnSpPr/>
      </xdr:nvCxnSpPr>
      <xdr:spPr>
        <a:xfrm flipV="1">
          <a:off x="12814300" y="9203919"/>
          <a:ext cx="889000" cy="3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5" name="フローチャート : 判断 594"/>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16164</xdr:rowOff>
    </xdr:from>
    <xdr:ext cx="534377" cy="259045"/>
    <xdr:sp macro="" textlink="">
      <xdr:nvSpPr>
        <xdr:cNvPr id="596" name="テキスト ボックス 595"/>
        <xdr:cNvSpPr txBox="1"/>
      </xdr:nvSpPr>
      <xdr:spPr>
        <a:xfrm>
          <a:off x="13436111" y="996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7" name="フローチャート : 判断 596"/>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53252</xdr:rowOff>
    </xdr:from>
    <xdr:ext cx="534377" cy="259045"/>
    <xdr:sp macro="" textlink="">
      <xdr:nvSpPr>
        <xdr:cNvPr id="598" name="テキスト ボックス 597"/>
        <xdr:cNvSpPr txBox="1"/>
      </xdr:nvSpPr>
      <xdr:spPr>
        <a:xfrm>
          <a:off x="12547111" y="9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112696</xdr:rowOff>
    </xdr:from>
    <xdr:to>
      <xdr:col>23</xdr:col>
      <xdr:colOff>568325</xdr:colOff>
      <xdr:row>54</xdr:row>
      <xdr:rowOff>42846</xdr:rowOff>
    </xdr:to>
    <xdr:sp macro="" textlink="">
      <xdr:nvSpPr>
        <xdr:cNvPr id="604" name="円/楕円 603"/>
        <xdr:cNvSpPr/>
      </xdr:nvSpPr>
      <xdr:spPr>
        <a:xfrm>
          <a:off x="16268700" y="91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135573</xdr:rowOff>
    </xdr:from>
    <xdr:ext cx="599010" cy="259045"/>
    <xdr:sp macro="" textlink="">
      <xdr:nvSpPr>
        <xdr:cNvPr id="605" name="教育費該当値テキスト"/>
        <xdr:cNvSpPr txBox="1"/>
      </xdr:nvSpPr>
      <xdr:spPr>
        <a:xfrm>
          <a:off x="16370300" y="905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118,564</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92384</xdr:rowOff>
    </xdr:from>
    <xdr:to>
      <xdr:col>22</xdr:col>
      <xdr:colOff>415925</xdr:colOff>
      <xdr:row>53</xdr:row>
      <xdr:rowOff>22534</xdr:rowOff>
    </xdr:to>
    <xdr:sp macro="" textlink="">
      <xdr:nvSpPr>
        <xdr:cNvPr id="606" name="円/楕円 605"/>
        <xdr:cNvSpPr/>
      </xdr:nvSpPr>
      <xdr:spPr>
        <a:xfrm>
          <a:off x="15430500" y="90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39061</xdr:rowOff>
    </xdr:from>
    <xdr:ext cx="599010" cy="259045"/>
    <xdr:sp macro="" textlink="">
      <xdr:nvSpPr>
        <xdr:cNvPr id="607" name="テキスト ボックス 606"/>
        <xdr:cNvSpPr txBox="1"/>
      </xdr:nvSpPr>
      <xdr:spPr>
        <a:xfrm>
          <a:off x="15181794" y="878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136,180</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10991</xdr:rowOff>
    </xdr:from>
    <xdr:to>
      <xdr:col>21</xdr:col>
      <xdr:colOff>212725</xdr:colOff>
      <xdr:row>53</xdr:row>
      <xdr:rowOff>112591</xdr:rowOff>
    </xdr:to>
    <xdr:sp macro="" textlink="">
      <xdr:nvSpPr>
        <xdr:cNvPr id="608" name="円/楕円 607"/>
        <xdr:cNvSpPr/>
      </xdr:nvSpPr>
      <xdr:spPr>
        <a:xfrm>
          <a:off x="14541500" y="90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51</xdr:row>
      <xdr:rowOff>129118</xdr:rowOff>
    </xdr:from>
    <xdr:ext cx="599010" cy="259045"/>
    <xdr:sp macro="" textlink="">
      <xdr:nvSpPr>
        <xdr:cNvPr id="609" name="テキスト ボックス 608"/>
        <xdr:cNvSpPr txBox="1"/>
      </xdr:nvSpPr>
      <xdr:spPr>
        <a:xfrm>
          <a:off x="14292794" y="887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127,907</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66269</xdr:rowOff>
    </xdr:from>
    <xdr:to>
      <xdr:col>20</xdr:col>
      <xdr:colOff>9525</xdr:colOff>
      <xdr:row>53</xdr:row>
      <xdr:rowOff>167869</xdr:rowOff>
    </xdr:to>
    <xdr:sp macro="" textlink="">
      <xdr:nvSpPr>
        <xdr:cNvPr id="610" name="円/楕円 609"/>
        <xdr:cNvSpPr/>
      </xdr:nvSpPr>
      <xdr:spPr>
        <a:xfrm>
          <a:off x="13652500" y="915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12946</xdr:rowOff>
    </xdr:from>
    <xdr:ext cx="599010" cy="259045"/>
    <xdr:sp macro="" textlink="">
      <xdr:nvSpPr>
        <xdr:cNvPr id="611" name="テキスト ボックス 610"/>
        <xdr:cNvSpPr txBox="1"/>
      </xdr:nvSpPr>
      <xdr:spPr>
        <a:xfrm>
          <a:off x="13403794" y="892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122,829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121895</xdr:rowOff>
    </xdr:from>
    <xdr:to>
      <xdr:col>18</xdr:col>
      <xdr:colOff>492125</xdr:colOff>
      <xdr:row>56</xdr:row>
      <xdr:rowOff>52045</xdr:rowOff>
    </xdr:to>
    <xdr:sp macro="" textlink="">
      <xdr:nvSpPr>
        <xdr:cNvPr id="612" name="円/楕円 611"/>
        <xdr:cNvSpPr/>
      </xdr:nvSpPr>
      <xdr:spPr>
        <a:xfrm>
          <a:off x="12763500" y="95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68572</xdr:rowOff>
    </xdr:from>
    <xdr:ext cx="534377" cy="259045"/>
    <xdr:sp macro="" textlink="">
      <xdr:nvSpPr>
        <xdr:cNvPr id="613" name="テキスト ボックス 612"/>
        <xdr:cNvSpPr txBox="1"/>
      </xdr:nvSpPr>
      <xdr:spPr>
        <a:xfrm>
          <a:off x="12547111" y="932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4718</xdr:rowOff>
    </xdr:from>
    <xdr:to>
      <xdr:col>23</xdr:col>
      <xdr:colOff>517525</xdr:colOff>
      <xdr:row>78</xdr:row>
      <xdr:rowOff>22720</xdr:rowOff>
    </xdr:to>
    <xdr:cxnSp macro="">
      <xdr:nvCxnSpPr>
        <xdr:cNvPr id="638" name="直線コネクタ 637"/>
        <xdr:cNvCxnSpPr/>
      </xdr:nvCxnSpPr>
      <xdr:spPr>
        <a:xfrm>
          <a:off x="15481300" y="13377818"/>
          <a:ext cx="8382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170200</xdr:rowOff>
    </xdr:from>
    <xdr:to>
      <xdr:col>22</xdr:col>
      <xdr:colOff>365125</xdr:colOff>
      <xdr:row>78</xdr:row>
      <xdr:rowOff>4718</xdr:rowOff>
    </xdr:to>
    <xdr:cxnSp macro="">
      <xdr:nvCxnSpPr>
        <xdr:cNvPr id="641" name="直線コネクタ 640"/>
        <xdr:cNvCxnSpPr/>
      </xdr:nvCxnSpPr>
      <xdr:spPr>
        <a:xfrm>
          <a:off x="14592300" y="13371850"/>
          <a:ext cx="889000" cy="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2" name="フローチャート : 判断 641"/>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47153</xdr:rowOff>
    </xdr:from>
    <xdr:ext cx="469744" cy="259045"/>
    <xdr:sp macro="" textlink="">
      <xdr:nvSpPr>
        <xdr:cNvPr id="643" name="テキスト ボックス 642"/>
        <xdr:cNvSpPr txBox="1"/>
      </xdr:nvSpPr>
      <xdr:spPr>
        <a:xfrm>
          <a:off x="15246427"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137792</xdr:rowOff>
    </xdr:from>
    <xdr:to>
      <xdr:col>21</xdr:col>
      <xdr:colOff>161925</xdr:colOff>
      <xdr:row>77</xdr:row>
      <xdr:rowOff>170200</xdr:rowOff>
    </xdr:to>
    <xdr:cxnSp macro="">
      <xdr:nvCxnSpPr>
        <xdr:cNvPr id="644" name="直線コネクタ 643"/>
        <xdr:cNvCxnSpPr/>
      </xdr:nvCxnSpPr>
      <xdr:spPr>
        <a:xfrm>
          <a:off x="13703300" y="13339442"/>
          <a:ext cx="889000" cy="3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5" name="フローチャート : 判断 644"/>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48221</xdr:rowOff>
    </xdr:from>
    <xdr:ext cx="469744" cy="259045"/>
    <xdr:sp macro="" textlink="">
      <xdr:nvSpPr>
        <xdr:cNvPr id="646" name="テキスト ボックス 645"/>
        <xdr:cNvSpPr txBox="1"/>
      </xdr:nvSpPr>
      <xdr:spPr>
        <a:xfrm>
          <a:off x="14357427"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137792</xdr:rowOff>
    </xdr:from>
    <xdr:to>
      <xdr:col>19</xdr:col>
      <xdr:colOff>644525</xdr:colOff>
      <xdr:row>77</xdr:row>
      <xdr:rowOff>155011</xdr:rowOff>
    </xdr:to>
    <xdr:cxnSp macro="">
      <xdr:nvCxnSpPr>
        <xdr:cNvPr id="647" name="直線コネクタ 646"/>
        <xdr:cNvCxnSpPr/>
      </xdr:nvCxnSpPr>
      <xdr:spPr>
        <a:xfrm flipV="1">
          <a:off x="12814300" y="13339442"/>
          <a:ext cx="889000" cy="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8" name="フローチャート : 判断 647"/>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5407</xdr:rowOff>
    </xdr:from>
    <xdr:ext cx="534377" cy="259045"/>
    <xdr:sp macro="" textlink="">
      <xdr:nvSpPr>
        <xdr:cNvPr id="649" name="テキスト ボックス 648"/>
        <xdr:cNvSpPr txBox="1"/>
      </xdr:nvSpPr>
      <xdr:spPr>
        <a:xfrm>
          <a:off x="13436111" y="130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50" name="フローチャート : 判断 649"/>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29334</xdr:rowOff>
    </xdr:from>
    <xdr:ext cx="469744" cy="259045"/>
    <xdr:sp macro="" textlink="">
      <xdr:nvSpPr>
        <xdr:cNvPr id="651" name="テキスト ボックス 650"/>
        <xdr:cNvSpPr txBox="1"/>
      </xdr:nvSpPr>
      <xdr:spPr>
        <a:xfrm>
          <a:off x="12579427" y="1340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143370</xdr:rowOff>
    </xdr:from>
    <xdr:to>
      <xdr:col>23</xdr:col>
      <xdr:colOff>568325</xdr:colOff>
      <xdr:row>78</xdr:row>
      <xdr:rowOff>73520</xdr:rowOff>
    </xdr:to>
    <xdr:sp macro="" textlink="">
      <xdr:nvSpPr>
        <xdr:cNvPr id="657" name="円/楕円 656"/>
        <xdr:cNvSpPr/>
      </xdr:nvSpPr>
      <xdr:spPr>
        <a:xfrm>
          <a:off x="16268700" y="133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378565" cy="259045"/>
    <xdr:sp macro="" textlink="">
      <xdr:nvSpPr>
        <xdr:cNvPr id="658" name="災害復旧費該当値テキスト"/>
        <xdr:cNvSpPr txBox="1"/>
      </xdr:nvSpPr>
      <xdr:spPr>
        <a:xfrm>
          <a:off x="16370300" y="13307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125368</xdr:rowOff>
    </xdr:from>
    <xdr:to>
      <xdr:col>22</xdr:col>
      <xdr:colOff>415925</xdr:colOff>
      <xdr:row>78</xdr:row>
      <xdr:rowOff>55518</xdr:rowOff>
    </xdr:to>
    <xdr:sp macro="" textlink="">
      <xdr:nvSpPr>
        <xdr:cNvPr id="659" name="円/楕円 658"/>
        <xdr:cNvSpPr/>
      </xdr:nvSpPr>
      <xdr:spPr>
        <a:xfrm>
          <a:off x="15430500" y="133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72045</xdr:rowOff>
    </xdr:from>
    <xdr:ext cx="469744" cy="259045"/>
    <xdr:sp macro="" textlink="">
      <xdr:nvSpPr>
        <xdr:cNvPr id="660" name="テキスト ボックス 659"/>
        <xdr:cNvSpPr txBox="1"/>
      </xdr:nvSpPr>
      <xdr:spPr>
        <a:xfrm>
          <a:off x="15246427" y="131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119400</xdr:rowOff>
    </xdr:from>
    <xdr:to>
      <xdr:col>21</xdr:col>
      <xdr:colOff>212725</xdr:colOff>
      <xdr:row>78</xdr:row>
      <xdr:rowOff>49550</xdr:rowOff>
    </xdr:to>
    <xdr:sp macro="" textlink="">
      <xdr:nvSpPr>
        <xdr:cNvPr id="661" name="円/楕円 660"/>
        <xdr:cNvSpPr/>
      </xdr:nvSpPr>
      <xdr:spPr>
        <a:xfrm>
          <a:off x="14541500" y="133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66077</xdr:rowOff>
    </xdr:from>
    <xdr:ext cx="469744" cy="259045"/>
    <xdr:sp macro="" textlink="">
      <xdr:nvSpPr>
        <xdr:cNvPr id="662" name="テキスト ボックス 661"/>
        <xdr:cNvSpPr txBox="1"/>
      </xdr:nvSpPr>
      <xdr:spPr>
        <a:xfrm>
          <a:off x="14357427" y="1309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86992</xdr:rowOff>
    </xdr:from>
    <xdr:to>
      <xdr:col>20</xdr:col>
      <xdr:colOff>9525</xdr:colOff>
      <xdr:row>78</xdr:row>
      <xdr:rowOff>17142</xdr:rowOff>
    </xdr:to>
    <xdr:sp macro="" textlink="">
      <xdr:nvSpPr>
        <xdr:cNvPr id="663" name="円/楕円 662"/>
        <xdr:cNvSpPr/>
      </xdr:nvSpPr>
      <xdr:spPr>
        <a:xfrm>
          <a:off x="13652500" y="132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8269</xdr:rowOff>
    </xdr:from>
    <xdr:ext cx="534377" cy="259045"/>
    <xdr:sp macro="" textlink="">
      <xdr:nvSpPr>
        <xdr:cNvPr id="664" name="テキスト ボックス 663"/>
        <xdr:cNvSpPr txBox="1"/>
      </xdr:nvSpPr>
      <xdr:spPr>
        <a:xfrm>
          <a:off x="13436111" y="133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104211</xdr:rowOff>
    </xdr:from>
    <xdr:to>
      <xdr:col>18</xdr:col>
      <xdr:colOff>492125</xdr:colOff>
      <xdr:row>78</xdr:row>
      <xdr:rowOff>34361</xdr:rowOff>
    </xdr:to>
    <xdr:sp macro="" textlink="">
      <xdr:nvSpPr>
        <xdr:cNvPr id="665" name="円/楕円 664"/>
        <xdr:cNvSpPr/>
      </xdr:nvSpPr>
      <xdr:spPr>
        <a:xfrm>
          <a:off x="12763500" y="133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50888</xdr:rowOff>
    </xdr:from>
    <xdr:ext cx="469744" cy="259045"/>
    <xdr:sp macro="" textlink="">
      <xdr:nvSpPr>
        <xdr:cNvPr id="666" name="テキスト ボックス 665"/>
        <xdr:cNvSpPr txBox="1"/>
      </xdr:nvSpPr>
      <xdr:spPr>
        <a:xfrm>
          <a:off x="12579427" y="1308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89974</xdr:rowOff>
    </xdr:from>
    <xdr:to>
      <xdr:col>23</xdr:col>
      <xdr:colOff>517525</xdr:colOff>
      <xdr:row>91</xdr:row>
      <xdr:rowOff>148462</xdr:rowOff>
    </xdr:to>
    <xdr:cxnSp macro="">
      <xdr:nvCxnSpPr>
        <xdr:cNvPr id="697" name="直線コネクタ 696"/>
        <xdr:cNvCxnSpPr/>
      </xdr:nvCxnSpPr>
      <xdr:spPr>
        <a:xfrm>
          <a:off x="15481300" y="15691924"/>
          <a:ext cx="838200" cy="5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150375</xdr:rowOff>
    </xdr:from>
    <xdr:ext cx="534377" cy="259045"/>
    <xdr:sp macro="" textlink="">
      <xdr:nvSpPr>
        <xdr:cNvPr id="698" name="公債費平均値テキスト"/>
        <xdr:cNvSpPr txBox="1"/>
      </xdr:nvSpPr>
      <xdr:spPr>
        <a:xfrm>
          <a:off x="16370300" y="1643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89974</xdr:rowOff>
    </xdr:from>
    <xdr:to>
      <xdr:col>22</xdr:col>
      <xdr:colOff>365125</xdr:colOff>
      <xdr:row>93</xdr:row>
      <xdr:rowOff>13785</xdr:rowOff>
    </xdr:to>
    <xdr:cxnSp macro="">
      <xdr:nvCxnSpPr>
        <xdr:cNvPr id="700" name="直線コネクタ 699"/>
        <xdr:cNvCxnSpPr/>
      </xdr:nvCxnSpPr>
      <xdr:spPr>
        <a:xfrm flipV="1">
          <a:off x="14592300" y="15691924"/>
          <a:ext cx="889000" cy="26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701" name="フローチャート : 判断 700"/>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59664</xdr:rowOff>
    </xdr:from>
    <xdr:ext cx="534377" cy="259045"/>
    <xdr:sp macro="" textlink="">
      <xdr:nvSpPr>
        <xdr:cNvPr id="702" name="テキスト ボックス 701"/>
        <xdr:cNvSpPr txBox="1"/>
      </xdr:nvSpPr>
      <xdr:spPr>
        <a:xfrm>
          <a:off x="15214111" y="165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84258</xdr:rowOff>
    </xdr:from>
    <xdr:to>
      <xdr:col>21</xdr:col>
      <xdr:colOff>161925</xdr:colOff>
      <xdr:row>93</xdr:row>
      <xdr:rowOff>13785</xdr:rowOff>
    </xdr:to>
    <xdr:cxnSp macro="">
      <xdr:nvCxnSpPr>
        <xdr:cNvPr id="703" name="直線コネクタ 702"/>
        <xdr:cNvCxnSpPr/>
      </xdr:nvCxnSpPr>
      <xdr:spPr>
        <a:xfrm>
          <a:off x="13703300" y="15857658"/>
          <a:ext cx="889000" cy="10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704" name="フローチャート : 判断 703"/>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35475</xdr:rowOff>
    </xdr:from>
    <xdr:ext cx="534377" cy="259045"/>
    <xdr:sp macro="" textlink="">
      <xdr:nvSpPr>
        <xdr:cNvPr id="705" name="テキスト ボックス 704"/>
        <xdr:cNvSpPr txBox="1"/>
      </xdr:nvSpPr>
      <xdr:spPr>
        <a:xfrm>
          <a:off x="14325111" y="164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89</xdr:row>
      <xdr:rowOff>149813</xdr:rowOff>
    </xdr:from>
    <xdr:to>
      <xdr:col>19</xdr:col>
      <xdr:colOff>644525</xdr:colOff>
      <xdr:row>92</xdr:row>
      <xdr:rowOff>84258</xdr:rowOff>
    </xdr:to>
    <xdr:cxnSp macro="">
      <xdr:nvCxnSpPr>
        <xdr:cNvPr id="706" name="直線コネクタ 705"/>
        <xdr:cNvCxnSpPr/>
      </xdr:nvCxnSpPr>
      <xdr:spPr>
        <a:xfrm>
          <a:off x="12814300" y="15408863"/>
          <a:ext cx="889000" cy="44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7" name="フローチャート : 判断 706"/>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37740</xdr:rowOff>
    </xdr:from>
    <xdr:ext cx="534377" cy="259045"/>
    <xdr:sp macro="" textlink="">
      <xdr:nvSpPr>
        <xdr:cNvPr id="708" name="テキスト ボックス 707"/>
        <xdr:cNvSpPr txBox="1"/>
      </xdr:nvSpPr>
      <xdr:spPr>
        <a:xfrm>
          <a:off x="13436111" y="164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9" name="フローチャート : 判断 708"/>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17884</xdr:rowOff>
    </xdr:from>
    <xdr:ext cx="534377" cy="259045"/>
    <xdr:sp macro="" textlink="">
      <xdr:nvSpPr>
        <xdr:cNvPr id="710" name="テキスト ボックス 709"/>
        <xdr:cNvSpPr txBox="1"/>
      </xdr:nvSpPr>
      <xdr:spPr>
        <a:xfrm>
          <a:off x="12547111" y="1647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97662</xdr:rowOff>
    </xdr:from>
    <xdr:to>
      <xdr:col>23</xdr:col>
      <xdr:colOff>568325</xdr:colOff>
      <xdr:row>92</xdr:row>
      <xdr:rowOff>27812</xdr:rowOff>
    </xdr:to>
    <xdr:sp macro="" textlink="">
      <xdr:nvSpPr>
        <xdr:cNvPr id="716" name="円/楕円 715"/>
        <xdr:cNvSpPr/>
      </xdr:nvSpPr>
      <xdr:spPr>
        <a:xfrm>
          <a:off x="16268700" y="156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120539</xdr:rowOff>
    </xdr:from>
    <xdr:ext cx="599010" cy="259045"/>
    <xdr:sp macro="" textlink="">
      <xdr:nvSpPr>
        <xdr:cNvPr id="717" name="公債費該当値テキスト"/>
        <xdr:cNvSpPr txBox="1"/>
      </xdr:nvSpPr>
      <xdr:spPr>
        <a:xfrm>
          <a:off x="16370300" y="1555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121,445</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39174</xdr:rowOff>
    </xdr:from>
    <xdr:to>
      <xdr:col>22</xdr:col>
      <xdr:colOff>415925</xdr:colOff>
      <xdr:row>91</xdr:row>
      <xdr:rowOff>140774</xdr:rowOff>
    </xdr:to>
    <xdr:sp macro="" textlink="">
      <xdr:nvSpPr>
        <xdr:cNvPr id="718" name="円/楕円 717"/>
        <xdr:cNvSpPr/>
      </xdr:nvSpPr>
      <xdr:spPr>
        <a:xfrm>
          <a:off x="15430500" y="1564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157301</xdr:rowOff>
    </xdr:from>
    <xdr:ext cx="599010" cy="259045"/>
    <xdr:sp macro="" textlink="">
      <xdr:nvSpPr>
        <xdr:cNvPr id="719" name="テキスト ボックス 718"/>
        <xdr:cNvSpPr txBox="1"/>
      </xdr:nvSpPr>
      <xdr:spPr>
        <a:xfrm>
          <a:off x="15181794" y="1541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126,818</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134435</xdr:rowOff>
    </xdr:from>
    <xdr:to>
      <xdr:col>21</xdr:col>
      <xdr:colOff>212725</xdr:colOff>
      <xdr:row>93</xdr:row>
      <xdr:rowOff>64585</xdr:rowOff>
    </xdr:to>
    <xdr:sp macro="" textlink="">
      <xdr:nvSpPr>
        <xdr:cNvPr id="720" name="円/楕円 719"/>
        <xdr:cNvSpPr/>
      </xdr:nvSpPr>
      <xdr:spPr>
        <a:xfrm>
          <a:off x="14541500" y="1590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81112</xdr:rowOff>
    </xdr:from>
    <xdr:ext cx="599010" cy="259045"/>
    <xdr:sp macro="" textlink="">
      <xdr:nvSpPr>
        <xdr:cNvPr id="721" name="テキスト ボックス 720"/>
        <xdr:cNvSpPr txBox="1"/>
      </xdr:nvSpPr>
      <xdr:spPr>
        <a:xfrm>
          <a:off x="14292794" y="1568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102,317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33458</xdr:rowOff>
    </xdr:from>
    <xdr:to>
      <xdr:col>20</xdr:col>
      <xdr:colOff>9525</xdr:colOff>
      <xdr:row>92</xdr:row>
      <xdr:rowOff>135058</xdr:rowOff>
    </xdr:to>
    <xdr:sp macro="" textlink="">
      <xdr:nvSpPr>
        <xdr:cNvPr id="722" name="円/楕円 721"/>
        <xdr:cNvSpPr/>
      </xdr:nvSpPr>
      <xdr:spPr>
        <a:xfrm>
          <a:off x="13652500" y="158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151585</xdr:rowOff>
    </xdr:from>
    <xdr:ext cx="599010" cy="259045"/>
    <xdr:sp macro="" textlink="">
      <xdr:nvSpPr>
        <xdr:cNvPr id="723" name="テキスト ボックス 722"/>
        <xdr:cNvSpPr txBox="1"/>
      </xdr:nvSpPr>
      <xdr:spPr>
        <a:xfrm>
          <a:off x="13403794" y="1558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111,593</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99013</xdr:rowOff>
    </xdr:from>
    <xdr:to>
      <xdr:col>18</xdr:col>
      <xdr:colOff>492125</xdr:colOff>
      <xdr:row>90</xdr:row>
      <xdr:rowOff>29163</xdr:rowOff>
    </xdr:to>
    <xdr:sp macro="" textlink="">
      <xdr:nvSpPr>
        <xdr:cNvPr id="724" name="円/楕円 723"/>
        <xdr:cNvSpPr/>
      </xdr:nvSpPr>
      <xdr:spPr>
        <a:xfrm>
          <a:off x="12763500" y="153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45690</xdr:rowOff>
    </xdr:from>
    <xdr:ext cx="599010" cy="259045"/>
    <xdr:sp macro="" textlink="">
      <xdr:nvSpPr>
        <xdr:cNvPr id="725" name="テキスト ボックス 724"/>
        <xdr:cNvSpPr txBox="1"/>
      </xdr:nvSpPr>
      <xdr:spPr>
        <a:xfrm>
          <a:off x="12514794" y="1513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8" name="フローチャート : 判断 757"/>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9" name="テキスト ボックス 758"/>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61" name="フローチャート : 判断 760"/>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62" name="テキスト ボックス 761"/>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4" name="フローチャート : 判断 763"/>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5" name="テキスト ボックス 764"/>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6" name="フローチャート : 判断 765"/>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100220</xdr:rowOff>
    </xdr:from>
    <xdr:ext cx="313932" cy="259045"/>
    <xdr:sp macro="" textlink="">
      <xdr:nvSpPr>
        <xdr:cNvPr id="767" name="テキスト ボックス 766"/>
        <xdr:cNvSpPr txBox="1"/>
      </xdr:nvSpPr>
      <xdr:spPr>
        <a:xfrm>
          <a:off x="18499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777,998</a:t>
          </a:r>
          <a:r>
            <a:rPr kumimoji="1" lang="ja-JP" altLang="en-US" sz="1300">
              <a:latin typeface="ＭＳ Ｐゴシック"/>
            </a:rPr>
            <a:t>千円となっている。</a:t>
          </a:r>
        </a:p>
        <a:p>
          <a:r>
            <a:rPr kumimoji="1" lang="ja-JP" altLang="en-US" sz="1300">
              <a:latin typeface="ＭＳ Ｐゴシック"/>
            </a:rPr>
            <a:t>　衛生費が住民一人当たり</a:t>
          </a:r>
          <a:r>
            <a:rPr kumimoji="1" lang="en-US" altLang="ja-JP" sz="1300">
              <a:latin typeface="ＭＳ Ｐゴシック"/>
            </a:rPr>
            <a:t>108,699</a:t>
          </a:r>
          <a:r>
            <a:rPr kumimoji="1" lang="ja-JP" altLang="en-US" sz="1300">
              <a:latin typeface="ＭＳ Ｐゴシック"/>
            </a:rPr>
            <a:t>円と前年度から約</a:t>
          </a:r>
          <a:r>
            <a:rPr kumimoji="1" lang="en-US" altLang="ja-JP" sz="1300">
              <a:latin typeface="ＭＳ Ｐゴシック"/>
            </a:rPr>
            <a:t>1.5</a:t>
          </a:r>
          <a:r>
            <a:rPr kumimoji="1" lang="ja-JP" altLang="en-US" sz="1300">
              <a:latin typeface="ＭＳ Ｐゴシック"/>
            </a:rPr>
            <a:t>倍と大幅に増加しているのは、ごみ焼却施設の新規建設に対する一部事務組合への負担金の増嵩が主な原因であり、事業完了以降に数値は低下していくと見込んでいる。</a:t>
          </a:r>
        </a:p>
        <a:p>
          <a:r>
            <a:rPr kumimoji="1" lang="ja-JP" altLang="en-US" sz="1300">
              <a:latin typeface="ＭＳ Ｐゴシック"/>
            </a:rPr>
            <a:t>　教育費が住民一人あたり</a:t>
          </a:r>
          <a:r>
            <a:rPr kumimoji="1" lang="en-US" altLang="ja-JP" sz="1300">
              <a:latin typeface="ＭＳ Ｐゴシック"/>
            </a:rPr>
            <a:t>118,564</a:t>
          </a:r>
          <a:r>
            <a:rPr kumimoji="1" lang="ja-JP" altLang="en-US" sz="1300">
              <a:latin typeface="ＭＳ Ｐゴシック"/>
            </a:rPr>
            <a:t>円と類似団体平均に比べ高止まりしているのは、ここ近年、学校施設の耐震化または建替えを実施したことによる普通建設事業費の増嵩が主な原因であるほか、香美町として、小規模校の特色を活かした施策を展開していることにより、人口に対して学校施設を多く抱えていることによる経費によるものである。</a:t>
          </a:r>
        </a:p>
        <a:p>
          <a:r>
            <a:rPr kumimoji="1" lang="ja-JP" altLang="en-US" sz="1300">
              <a:latin typeface="ＭＳ Ｐゴシック"/>
            </a:rPr>
            <a:t>　公債費が住民一人当たり</a:t>
          </a:r>
          <a:r>
            <a:rPr kumimoji="1" lang="en-US" altLang="ja-JP" sz="1300">
              <a:latin typeface="ＭＳ Ｐゴシック"/>
            </a:rPr>
            <a:t>121,445</a:t>
          </a:r>
          <a:r>
            <a:rPr kumimoji="1" lang="ja-JP" altLang="en-US" sz="1300">
              <a:latin typeface="ＭＳ Ｐゴシック"/>
            </a:rPr>
            <a:t>円と類似団体平均に比べ高止まりしているのは、実質公債費比率の低下を図るため、各年度に繰上償還を実施していることが主な原因である。今後も様々な財政指標に配意しながら、公債費の抑制に努める。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実質収支額の標準財政規模に対する割合は、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％程度で安定して推移している。</a:t>
          </a:r>
        </a:p>
        <a:p>
          <a:r>
            <a:rPr kumimoji="1" lang="ja-JP" altLang="en-US" sz="1400">
              <a:latin typeface="ＭＳ ゴシック" pitchFamily="49" charset="-128"/>
              <a:ea typeface="ＭＳ ゴシック" pitchFamily="49" charset="-128"/>
            </a:rPr>
            <a:t>　財政調整基金については、適切な財源の確保と歳出の精査によって大規模な取崩しは回避しており、前年度決算剰余金の積立等によるものも加え、近年増加している。</a:t>
          </a:r>
        </a:p>
        <a:p>
          <a:r>
            <a:rPr kumimoji="1" lang="ja-JP" altLang="en-US" sz="1400">
              <a:latin typeface="ＭＳ ゴシック" pitchFamily="49" charset="-128"/>
              <a:ea typeface="ＭＳ ゴシック" pitchFamily="49" charset="-128"/>
            </a:rPr>
            <a:t>　今後は、起債残高と標準財政規模とのバランスを考慮しながら、計画的に活用を図っていく。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国民健康保険事業特別会計の診療所勘定の累積赤字を平成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年度に解消して以降、連結会計において赤字決算は発生していない。</a:t>
          </a:r>
        </a:p>
        <a:p>
          <a:r>
            <a:rPr kumimoji="1" lang="ja-JP" altLang="en-US" sz="1400">
              <a:latin typeface="ＭＳ ゴシック" pitchFamily="49" charset="-128"/>
              <a:ea typeface="ＭＳ ゴシック" pitchFamily="49" charset="-128"/>
            </a:rPr>
            <a:t>　ただし、公立香住病院事業企業会計など基準外の繰入れに依存し、黒字決算化している会計については、当該会計の収入増加策の実施及び経費の節減など、平成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年度に策定する経営戦略（公立病院改革プラン）等に基づき、経営の健全化に向けた取り組みに努めていく。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15229447</v>
      </c>
      <c r="BO4" s="409"/>
      <c r="BP4" s="409"/>
      <c r="BQ4" s="409"/>
      <c r="BR4" s="409"/>
      <c r="BS4" s="409"/>
      <c r="BT4" s="409"/>
      <c r="BU4" s="410"/>
      <c r="BV4" s="408">
        <v>15151228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4.0999999999999996</v>
      </c>
      <c r="CU4" s="586"/>
      <c r="CV4" s="586"/>
      <c r="CW4" s="586"/>
      <c r="CX4" s="586"/>
      <c r="CY4" s="586"/>
      <c r="CZ4" s="586"/>
      <c r="DA4" s="587"/>
      <c r="DB4" s="585">
        <v>3.5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14837548</v>
      </c>
      <c r="BO5" s="414"/>
      <c r="BP5" s="414"/>
      <c r="BQ5" s="414"/>
      <c r="BR5" s="414"/>
      <c r="BS5" s="414"/>
      <c r="BT5" s="414"/>
      <c r="BU5" s="415"/>
      <c r="BV5" s="413">
        <v>14828767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82.8</v>
      </c>
      <c r="CU5" s="384"/>
      <c r="CV5" s="384"/>
      <c r="CW5" s="384"/>
      <c r="CX5" s="384"/>
      <c r="CY5" s="384"/>
      <c r="CZ5" s="384"/>
      <c r="DA5" s="385"/>
      <c r="DB5" s="383">
        <v>81.099999999999994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391899</v>
      </c>
      <c r="BO6" s="414"/>
      <c r="BP6" s="414"/>
      <c r="BQ6" s="414"/>
      <c r="BR6" s="414"/>
      <c r="BS6" s="414"/>
      <c r="BT6" s="414"/>
      <c r="BU6" s="415"/>
      <c r="BV6" s="413">
        <v>322461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87.3</v>
      </c>
      <c r="CU6" s="560"/>
      <c r="CV6" s="560"/>
      <c r="CW6" s="560"/>
      <c r="CX6" s="560"/>
      <c r="CY6" s="560"/>
      <c r="CZ6" s="560"/>
      <c r="DA6" s="561"/>
      <c r="DB6" s="559">
        <v>85.9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38422</v>
      </c>
      <c r="BO7" s="414"/>
      <c r="BP7" s="414"/>
      <c r="BQ7" s="414"/>
      <c r="BR7" s="414"/>
      <c r="BS7" s="414"/>
      <c r="BT7" s="414"/>
      <c r="BU7" s="415"/>
      <c r="BV7" s="413">
        <v>16392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8631664</v>
      </c>
      <c r="CU7" s="414"/>
      <c r="CV7" s="414"/>
      <c r="CW7" s="414"/>
      <c r="CX7" s="414"/>
      <c r="CY7" s="414"/>
      <c r="CZ7" s="414"/>
      <c r="DA7" s="415"/>
      <c r="DB7" s="413">
        <v>8641526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353477</v>
      </c>
      <c r="BO8" s="414"/>
      <c r="BP8" s="414"/>
      <c r="BQ8" s="414"/>
      <c r="BR8" s="414"/>
      <c r="BS8" s="414"/>
      <c r="BT8" s="414"/>
      <c r="BU8" s="415"/>
      <c r="BV8" s="413">
        <v>306069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0.25</v>
      </c>
      <c r="CU8" s="523"/>
      <c r="CV8" s="523"/>
      <c r="CW8" s="523"/>
      <c r="CX8" s="523"/>
      <c r="CY8" s="523"/>
      <c r="CZ8" s="523"/>
      <c r="DA8" s="524"/>
      <c r="DB8" s="522">
        <v>0.25</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18070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47408</v>
      </c>
      <c r="BO9" s="414"/>
      <c r="BP9" s="414"/>
      <c r="BQ9" s="414"/>
      <c r="BR9" s="414"/>
      <c r="BS9" s="414"/>
      <c r="BT9" s="414"/>
      <c r="BU9" s="415"/>
      <c r="BV9" s="413">
        <v>54409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22.3</v>
      </c>
      <c r="CU9" s="384"/>
      <c r="CV9" s="384"/>
      <c r="CW9" s="384"/>
      <c r="CX9" s="384"/>
      <c r="CY9" s="384"/>
      <c r="CZ9" s="384"/>
      <c r="DA9" s="385"/>
      <c r="DB9" s="383">
        <v>22.7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19696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91</v>
      </c>
      <c r="AV10" s="471"/>
      <c r="AW10" s="471"/>
      <c r="AX10" s="471"/>
      <c r="AY10" s="393" t="s">
        <v>102</v>
      </c>
      <c r="AZ10" s="394"/>
      <c r="BA10" s="394"/>
      <c r="BB10" s="394"/>
      <c r="BC10" s="394"/>
      <c r="BD10" s="394"/>
      <c r="BE10" s="394"/>
      <c r="BF10" s="394"/>
      <c r="BG10" s="394"/>
      <c r="BH10" s="394"/>
      <c r="BI10" s="394"/>
      <c r="BJ10" s="394"/>
      <c r="BK10" s="394"/>
      <c r="BL10" s="394"/>
      <c r="BM10" s="395"/>
      <c r="BN10" s="413">
        <v>90798</v>
      </c>
      <c r="BO10" s="414"/>
      <c r="BP10" s="414"/>
      <c r="BQ10" s="414"/>
      <c r="BR10" s="414"/>
      <c r="BS10" s="414"/>
      <c r="BT10" s="414"/>
      <c r="BU10" s="415"/>
      <c r="BV10" s="413">
        <v>416852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v>304262</v>
      </c>
      <c r="BO11" s="414"/>
      <c r="BP11" s="414"/>
      <c r="BQ11" s="414"/>
      <c r="BR11" s="414"/>
      <c r="BS11" s="414"/>
      <c r="BT11" s="414"/>
      <c r="BU11" s="415"/>
      <c r="BV11" s="413">
        <v>464403</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19096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15407</v>
      </c>
      <c r="BO12" s="414"/>
      <c r="BP12" s="414"/>
      <c r="BQ12" s="414"/>
      <c r="BR12" s="414"/>
      <c r="BS12" s="414"/>
      <c r="BT12" s="414"/>
      <c r="BU12" s="415"/>
      <c r="BV12" s="413">
        <v>22034</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18985</v>
      </c>
      <c r="S13" s="515"/>
      <c r="T13" s="515"/>
      <c r="U13" s="515"/>
      <c r="V13" s="516"/>
      <c r="W13" s="502" t="s">
        <v>120</v>
      </c>
      <c r="X13" s="426"/>
      <c r="Y13" s="426"/>
      <c r="Z13" s="426"/>
      <c r="AA13" s="426"/>
      <c r="AB13" s="427"/>
      <c r="AC13" s="389">
        <v>1108</v>
      </c>
      <c r="AD13" s="390"/>
      <c r="AE13" s="390"/>
      <c r="AF13" s="390"/>
      <c r="AG13" s="391"/>
      <c r="AH13" s="389">
        <v>1901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427061</v>
      </c>
      <c r="BO13" s="414"/>
      <c r="BP13" s="414"/>
      <c r="BQ13" s="414"/>
      <c r="BR13" s="414"/>
      <c r="BS13" s="414"/>
      <c r="BT13" s="414"/>
      <c r="BU13" s="415"/>
      <c r="BV13" s="413">
        <v>913630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11.3</v>
      </c>
      <c r="CU13" s="384"/>
      <c r="CV13" s="384"/>
      <c r="CW13" s="384"/>
      <c r="CX13" s="384"/>
      <c r="CY13" s="384"/>
      <c r="CZ13" s="384"/>
      <c r="DA13" s="385"/>
      <c r="DB13" s="383">
        <v>13.6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19468</v>
      </c>
      <c r="S14" s="515"/>
      <c r="T14" s="515"/>
      <c r="U14" s="515"/>
      <c r="V14" s="516"/>
      <c r="W14" s="517"/>
      <c r="X14" s="429"/>
      <c r="Y14" s="429"/>
      <c r="Z14" s="429"/>
      <c r="AA14" s="429"/>
      <c r="AB14" s="430"/>
      <c r="AC14" s="507">
        <v>12.1</v>
      </c>
      <c r="AD14" s="508"/>
      <c r="AE14" s="508"/>
      <c r="AF14" s="508"/>
      <c r="AG14" s="509"/>
      <c r="AH14" s="507">
        <v>17.399999999999999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103.4</v>
      </c>
      <c r="CU14" s="486"/>
      <c r="CV14" s="486"/>
      <c r="CW14" s="486"/>
      <c r="CX14" s="486"/>
      <c r="CY14" s="486"/>
      <c r="CZ14" s="486"/>
      <c r="DA14" s="487"/>
      <c r="DB14" s="518">
        <v>128.80000000000001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19362</v>
      </c>
      <c r="S15" s="515"/>
      <c r="T15" s="515"/>
      <c r="U15" s="515"/>
      <c r="V15" s="516"/>
      <c r="W15" s="502" t="s">
        <v>127</v>
      </c>
      <c r="X15" s="426"/>
      <c r="Y15" s="426"/>
      <c r="Z15" s="426"/>
      <c r="AA15" s="426"/>
      <c r="AB15" s="427"/>
      <c r="AC15" s="389">
        <v>2746</v>
      </c>
      <c r="AD15" s="390"/>
      <c r="AE15" s="390"/>
      <c r="AF15" s="390"/>
      <c r="AG15" s="391"/>
      <c r="AH15" s="389">
        <v>3287</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1748733</v>
      </c>
      <c r="BO15" s="409"/>
      <c r="BP15" s="409"/>
      <c r="BQ15" s="409"/>
      <c r="BR15" s="409"/>
      <c r="BS15" s="409"/>
      <c r="BT15" s="409"/>
      <c r="BU15" s="410"/>
      <c r="BV15" s="408">
        <v>1716441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29.9</v>
      </c>
      <c r="AD16" s="508"/>
      <c r="AE16" s="508"/>
      <c r="AF16" s="508"/>
      <c r="AG16" s="509"/>
      <c r="AH16" s="507">
        <v>30.1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7000433</v>
      </c>
      <c r="BO16" s="414"/>
      <c r="BP16" s="414"/>
      <c r="BQ16" s="414"/>
      <c r="BR16" s="414"/>
      <c r="BS16" s="414"/>
      <c r="BT16" s="414"/>
      <c r="BU16" s="415"/>
      <c r="BV16" s="413">
        <v>6731515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5325</v>
      </c>
      <c r="AD17" s="390"/>
      <c r="AE17" s="390"/>
      <c r="AF17" s="390"/>
      <c r="AG17" s="391"/>
      <c r="AH17" s="389">
        <v>5720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2195228</v>
      </c>
      <c r="BO17" s="414"/>
      <c r="BP17" s="414"/>
      <c r="BQ17" s="414"/>
      <c r="BR17" s="414"/>
      <c r="BS17" s="414"/>
      <c r="BT17" s="414"/>
      <c r="BU17" s="415"/>
      <c r="BV17" s="413">
        <v>2180003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368.77</v>
      </c>
      <c r="M18" s="478"/>
      <c r="N18" s="478"/>
      <c r="O18" s="478"/>
      <c r="P18" s="478"/>
      <c r="Q18" s="478"/>
      <c r="R18" s="479"/>
      <c r="S18" s="479"/>
      <c r="T18" s="479"/>
      <c r="U18" s="479"/>
      <c r="V18" s="480"/>
      <c r="W18" s="494"/>
      <c r="X18" s="495"/>
      <c r="Y18" s="495"/>
      <c r="Z18" s="495"/>
      <c r="AA18" s="495"/>
      <c r="AB18" s="503"/>
      <c r="AC18" s="377">
        <v>58</v>
      </c>
      <c r="AD18" s="378"/>
      <c r="AE18" s="378"/>
      <c r="AF18" s="378"/>
      <c r="AG18" s="481"/>
      <c r="AH18" s="377">
        <v>52.3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7281296</v>
      </c>
      <c r="BO18" s="414"/>
      <c r="BP18" s="414"/>
      <c r="BQ18" s="414"/>
      <c r="BR18" s="414"/>
      <c r="BS18" s="414"/>
      <c r="BT18" s="414"/>
      <c r="BU18" s="415"/>
      <c r="BV18" s="413">
        <v>7062145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49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10285651</v>
      </c>
      <c r="BO19" s="414"/>
      <c r="BP19" s="414"/>
      <c r="BQ19" s="414"/>
      <c r="BR19" s="414"/>
      <c r="BS19" s="414"/>
      <c r="BT19" s="414"/>
      <c r="BU19" s="415"/>
      <c r="BV19" s="413">
        <v>10514043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6228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19519638</v>
      </c>
      <c r="BO23" s="414"/>
      <c r="BP23" s="414"/>
      <c r="BQ23" s="414"/>
      <c r="BR23" s="414"/>
      <c r="BS23" s="414"/>
      <c r="BT23" s="414"/>
      <c r="BU23" s="415"/>
      <c r="BV23" s="413">
        <v>18505239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7520</v>
      </c>
      <c r="R24" s="390"/>
      <c r="S24" s="390"/>
      <c r="T24" s="390"/>
      <c r="U24" s="390"/>
      <c r="V24" s="391"/>
      <c r="W24" s="455"/>
      <c r="X24" s="446"/>
      <c r="Y24" s="447"/>
      <c r="Z24" s="386" t="s">
        <v>150</v>
      </c>
      <c r="AA24" s="387"/>
      <c r="AB24" s="387"/>
      <c r="AC24" s="387"/>
      <c r="AD24" s="387"/>
      <c r="AE24" s="387"/>
      <c r="AF24" s="387"/>
      <c r="AG24" s="388"/>
      <c r="AH24" s="389">
        <v>170</v>
      </c>
      <c r="AI24" s="390"/>
      <c r="AJ24" s="390"/>
      <c r="AK24" s="390"/>
      <c r="AL24" s="391"/>
      <c r="AM24" s="389">
        <v>543830</v>
      </c>
      <c r="AN24" s="390"/>
      <c r="AO24" s="390"/>
      <c r="AP24" s="390"/>
      <c r="AQ24" s="390"/>
      <c r="AR24" s="391"/>
      <c r="AS24" s="389">
        <v>3199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13942612</v>
      </c>
      <c r="BO24" s="414"/>
      <c r="BP24" s="414"/>
      <c r="BQ24" s="414"/>
      <c r="BR24" s="414"/>
      <c r="BS24" s="414"/>
      <c r="BT24" s="414"/>
      <c r="BU24" s="415"/>
      <c r="BV24" s="413">
        <v>13559483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6160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4912474</v>
      </c>
      <c r="BO25" s="409"/>
      <c r="BP25" s="409"/>
      <c r="BQ25" s="409"/>
      <c r="BR25" s="409"/>
      <c r="BS25" s="409"/>
      <c r="BT25" s="409"/>
      <c r="BU25" s="410"/>
      <c r="BV25" s="408">
        <v>1492756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5640</v>
      </c>
      <c r="R26" s="390"/>
      <c r="S26" s="390"/>
      <c r="T26" s="390"/>
      <c r="U26" s="390"/>
      <c r="V26" s="391"/>
      <c r="W26" s="455"/>
      <c r="X26" s="446"/>
      <c r="Y26" s="447"/>
      <c r="Z26" s="386" t="s">
        <v>156</v>
      </c>
      <c r="AA26" s="468"/>
      <c r="AB26" s="468"/>
      <c r="AC26" s="468"/>
      <c r="AD26" s="468"/>
      <c r="AE26" s="468"/>
      <c r="AF26" s="468"/>
      <c r="AG26" s="469"/>
      <c r="AH26" s="389">
        <v>7</v>
      </c>
      <c r="AI26" s="390"/>
      <c r="AJ26" s="390"/>
      <c r="AK26" s="390"/>
      <c r="AL26" s="391"/>
      <c r="AM26" s="389">
        <v>24080</v>
      </c>
      <c r="AN26" s="390"/>
      <c r="AO26" s="390"/>
      <c r="AP26" s="390"/>
      <c r="AQ26" s="390"/>
      <c r="AR26" s="391"/>
      <c r="AS26" s="389">
        <v>3440</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3210</v>
      </c>
      <c r="R27" s="390"/>
      <c r="S27" s="390"/>
      <c r="T27" s="390"/>
      <c r="U27" s="390"/>
      <c r="V27" s="391"/>
      <c r="W27" s="455"/>
      <c r="X27" s="446"/>
      <c r="Y27" s="447"/>
      <c r="Z27" s="386" t="s">
        <v>159</v>
      </c>
      <c r="AA27" s="387"/>
      <c r="AB27" s="387"/>
      <c r="AC27" s="387"/>
      <c r="AD27" s="387"/>
      <c r="AE27" s="387"/>
      <c r="AF27" s="387"/>
      <c r="AG27" s="388"/>
      <c r="AH27" s="389">
        <v>14</v>
      </c>
      <c r="AI27" s="390"/>
      <c r="AJ27" s="390"/>
      <c r="AK27" s="390"/>
      <c r="AL27" s="391"/>
      <c r="AM27" s="389">
        <v>40710</v>
      </c>
      <c r="AN27" s="390"/>
      <c r="AO27" s="390"/>
      <c r="AP27" s="390"/>
      <c r="AQ27" s="390"/>
      <c r="AR27" s="391"/>
      <c r="AS27" s="389">
        <v>2908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693486</v>
      </c>
      <c r="BO27" s="417"/>
      <c r="BP27" s="417"/>
      <c r="BQ27" s="417"/>
      <c r="BR27" s="417"/>
      <c r="BS27" s="417"/>
      <c r="BT27" s="417"/>
      <c r="BU27" s="418"/>
      <c r="BV27" s="416">
        <v>693459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2370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3043869</v>
      </c>
      <c r="BO28" s="409"/>
      <c r="BP28" s="409"/>
      <c r="BQ28" s="409"/>
      <c r="BR28" s="409"/>
      <c r="BS28" s="409"/>
      <c r="BT28" s="409"/>
      <c r="BU28" s="410"/>
      <c r="BV28" s="408">
        <v>2814477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14</v>
      </c>
      <c r="M29" s="390"/>
      <c r="N29" s="390"/>
      <c r="O29" s="390"/>
      <c r="P29" s="391"/>
      <c r="Q29" s="389">
        <v>2140</v>
      </c>
      <c r="R29" s="390"/>
      <c r="S29" s="390"/>
      <c r="T29" s="390"/>
      <c r="U29" s="390"/>
      <c r="V29" s="391"/>
      <c r="W29" s="456"/>
      <c r="X29" s="457"/>
      <c r="Y29" s="458"/>
      <c r="Z29" s="386" t="s">
        <v>166</v>
      </c>
      <c r="AA29" s="387"/>
      <c r="AB29" s="387"/>
      <c r="AC29" s="387"/>
      <c r="AD29" s="387"/>
      <c r="AE29" s="387"/>
      <c r="AF29" s="387"/>
      <c r="AG29" s="388"/>
      <c r="AH29" s="389">
        <v>184</v>
      </c>
      <c r="AI29" s="390"/>
      <c r="AJ29" s="390"/>
      <c r="AK29" s="390"/>
      <c r="AL29" s="391"/>
      <c r="AM29" s="389">
        <v>584540</v>
      </c>
      <c r="AN29" s="390"/>
      <c r="AO29" s="390"/>
      <c r="AP29" s="390"/>
      <c r="AQ29" s="390"/>
      <c r="AR29" s="391"/>
      <c r="AS29" s="389">
        <v>3177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617882</v>
      </c>
      <c r="BO29" s="414"/>
      <c r="BP29" s="414"/>
      <c r="BQ29" s="414"/>
      <c r="BR29" s="414"/>
      <c r="BS29" s="414"/>
      <c r="BT29" s="414"/>
      <c r="BU29" s="415"/>
      <c r="BV29" s="413">
        <v>241989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1766417</v>
      </c>
      <c r="BO30" s="417"/>
      <c r="BP30" s="417"/>
      <c r="BQ30" s="417"/>
      <c r="BR30" s="417"/>
      <c r="BS30" s="417"/>
      <c r="BT30" s="417"/>
      <c r="BU30" s="418"/>
      <c r="BV30" s="416">
        <v>1232117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公立香住病院事業企業会計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町立地方卸売市場事業特別会計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公立八鹿病院組合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㈱香住観光公社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矢田川憩いの村事業特別会計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後期高齢者医療保険事業特別会計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水道事業企業会計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IF('各会計、関係団体の財政状況及び健全化判断比率'!B35="","",'各会計、関係団体の財政状況及び健全化判断比率'!B35)</f>
        <v>国民宿舎事業特別会計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北但行政事務組合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矢田川開発㈱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f t="shared" si="0"/>
        <v>8</v>
      </c>
      <c r="AN36" s="373"/>
      <c r="AO36" s="372" t="str">
        <f>IF('各会計、関係団体の財政状況及び健全化判断比率'!B33="","",'各会計、関係団体の財政状況及び健全化判断比率'!B33)</f>
        <v>下水道事業企業会計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美方郡広域事務組合（一般会計）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㈱むらおか振興公社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美方郡広域事務組合（農業共済）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但馬広域行政事務組合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兵庫県市町村職員退職手当組合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兵庫県市町交通災害共済組合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兵庫県町議会議員公務災害補償組合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兵庫県後期高齢者医療広域連合（一般会計）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兵庫県後期高齢者医療広域連合（特別会計）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75" zoomScaleNormal="75" zoomScaleSheetLayoutView="100" workbookViewId="0">
      <selection activeCell="J43" sqref="J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1" t="s">
        <v>535</v>
      </c>
      <c r="D34" s="1181"/>
      <c r="E34" s="1182"/>
      <c r="F34" s="32">
        <v>2.37</v>
      </c>
      <c r="G34" s="33">
        <v>2.78</v>
      </c>
      <c r="H34" s="33">
        <v>2.87</v>
      </c>
      <c r="I34" s="33">
        <v>3.54</v>
      </c>
      <c r="J34" s="34">
        <v>4.08</v>
      </c>
      <c r="K34" s="22"/>
      <c r="L34" s="22"/>
      <c r="M34" s="22"/>
      <c r="N34" s="22"/>
      <c r="O34" s="22"/>
      <c r="P34" s="22"/>
    </row>
    <row r="35" spans="1:16" ht="39" customHeight="1" x14ac:dyDescent="0.15">
      <c r="A35" s="22"/>
      <c r="B35" s="35"/>
      <c r="C35" s="1175" t="s">
        <v>536</v>
      </c>
      <c r="D35" s="1176"/>
      <c r="E35" s="1177"/>
      <c r="F35" s="36">
        <v>0.02</v>
      </c>
      <c r="G35" s="37">
        <v>7.0000000000000007E-2</v>
      </c>
      <c r="H35" s="37">
        <v>3.42</v>
      </c>
      <c r="I35" s="37">
        <v>3.76</v>
      </c>
      <c r="J35" s="38">
        <v>3.86</v>
      </c>
      <c r="K35" s="22"/>
      <c r="L35" s="22"/>
      <c r="M35" s="22"/>
      <c r="N35" s="22"/>
      <c r="O35" s="22"/>
      <c r="P35" s="22"/>
    </row>
    <row r="36" spans="1:16" ht="39" customHeight="1" x14ac:dyDescent="0.15">
      <c r="A36" s="22"/>
      <c r="B36" s="35"/>
      <c r="C36" s="1175" t="s">
        <v>537</v>
      </c>
      <c r="D36" s="1176"/>
      <c r="E36" s="1177"/>
      <c r="F36" s="36">
        <v>0.62</v>
      </c>
      <c r="G36" s="37">
        <v>1.42</v>
      </c>
      <c r="H36" s="37">
        <v>1.53</v>
      </c>
      <c r="I36" s="37">
        <v>0.76</v>
      </c>
      <c r="J36" s="38">
        <v>0.65</v>
      </c>
      <c r="K36" s="22"/>
      <c r="L36" s="22"/>
      <c r="M36" s="22"/>
      <c r="N36" s="22"/>
      <c r="O36" s="22"/>
      <c r="P36" s="22"/>
    </row>
    <row r="37" spans="1:16" ht="39" customHeight="1" x14ac:dyDescent="0.15">
      <c r="A37" s="22"/>
      <c r="B37" s="35"/>
      <c r="C37" s="1175" t="s">
        <v>538</v>
      </c>
      <c r="D37" s="1176"/>
      <c r="E37" s="1177"/>
      <c r="F37" s="36">
        <v>0</v>
      </c>
      <c r="G37" s="37">
        <v>0.04</v>
      </c>
      <c r="H37" s="37">
        <v>0.56000000000000005</v>
      </c>
      <c r="I37" s="37">
        <v>0.63</v>
      </c>
      <c r="J37" s="38">
        <v>0.65</v>
      </c>
      <c r="K37" s="22"/>
      <c r="L37" s="22"/>
      <c r="M37" s="22"/>
      <c r="N37" s="22"/>
      <c r="O37" s="22"/>
      <c r="P37" s="22"/>
    </row>
    <row r="38" spans="1:16" ht="39" customHeight="1" x14ac:dyDescent="0.15">
      <c r="A38" s="22"/>
      <c r="B38" s="35"/>
      <c r="C38" s="1175" t="s">
        <v>539</v>
      </c>
      <c r="D38" s="1176"/>
      <c r="E38" s="1177"/>
      <c r="F38" s="36">
        <v>0</v>
      </c>
      <c r="G38" s="37">
        <v>0.06</v>
      </c>
      <c r="H38" s="37">
        <v>0</v>
      </c>
      <c r="I38" s="37">
        <v>0</v>
      </c>
      <c r="J38" s="38">
        <v>0.28000000000000003</v>
      </c>
      <c r="K38" s="22"/>
      <c r="L38" s="22"/>
      <c r="M38" s="22"/>
      <c r="N38" s="22"/>
      <c r="O38" s="22"/>
      <c r="P38" s="22"/>
    </row>
    <row r="39" spans="1:16" ht="39" customHeight="1" x14ac:dyDescent="0.15">
      <c r="A39" s="22"/>
      <c r="B39" s="35"/>
      <c r="C39" s="1175" t="s">
        <v>540</v>
      </c>
      <c r="D39" s="1176"/>
      <c r="E39" s="1177"/>
      <c r="F39" s="36" t="s">
        <v>541</v>
      </c>
      <c r="G39" s="37" t="s">
        <v>541</v>
      </c>
      <c r="H39" s="37">
        <v>0.15</v>
      </c>
      <c r="I39" s="37">
        <v>0.86</v>
      </c>
      <c r="J39" s="38">
        <v>0.1</v>
      </c>
      <c r="K39" s="22"/>
      <c r="L39" s="22"/>
      <c r="M39" s="22"/>
      <c r="N39" s="22"/>
      <c r="O39" s="22"/>
      <c r="P39" s="22"/>
    </row>
    <row r="40" spans="1:16" ht="39" customHeight="1" x14ac:dyDescent="0.15">
      <c r="A40" s="22"/>
      <c r="B40" s="35"/>
      <c r="C40" s="1175" t="s">
        <v>542</v>
      </c>
      <c r="D40" s="1176"/>
      <c r="E40" s="1177"/>
      <c r="F40" s="36">
        <v>0</v>
      </c>
      <c r="G40" s="37">
        <v>0</v>
      </c>
      <c r="H40" s="37">
        <v>0</v>
      </c>
      <c r="I40" s="37">
        <v>0</v>
      </c>
      <c r="J40" s="38">
        <v>0</v>
      </c>
      <c r="K40" s="22"/>
      <c r="L40" s="22"/>
      <c r="M40" s="22"/>
      <c r="N40" s="22"/>
      <c r="O40" s="22"/>
      <c r="P40" s="22"/>
    </row>
    <row r="41" spans="1:16" ht="39" customHeight="1" x14ac:dyDescent="0.15">
      <c r="A41" s="22"/>
      <c r="B41" s="35"/>
      <c r="C41" s="1175" t="s">
        <v>543</v>
      </c>
      <c r="D41" s="1176"/>
      <c r="E41" s="1177"/>
      <c r="F41" s="36">
        <v>0.04</v>
      </c>
      <c r="G41" s="37">
        <v>0.05</v>
      </c>
      <c r="H41" s="37">
        <v>0</v>
      </c>
      <c r="I41" s="37">
        <v>0</v>
      </c>
      <c r="J41" s="38">
        <v>0</v>
      </c>
      <c r="K41" s="22"/>
      <c r="L41" s="22"/>
      <c r="M41" s="22"/>
      <c r="N41" s="22"/>
      <c r="O41" s="22"/>
      <c r="P41" s="22"/>
    </row>
    <row r="42" spans="1:16" ht="39" customHeight="1" x14ac:dyDescent="0.15">
      <c r="A42" s="22"/>
      <c r="B42" s="39"/>
      <c r="C42" s="1175" t="s">
        <v>544</v>
      </c>
      <c r="D42" s="1176"/>
      <c r="E42" s="1177"/>
      <c r="F42" s="36" t="s">
        <v>545</v>
      </c>
      <c r="G42" s="37" t="s">
        <v>491</v>
      </c>
      <c r="H42" s="37" t="s">
        <v>491</v>
      </c>
      <c r="I42" s="37" t="s">
        <v>491</v>
      </c>
      <c r="J42" s="38" t="s">
        <v>491</v>
      </c>
      <c r="K42" s="22"/>
      <c r="L42" s="22"/>
      <c r="M42" s="22"/>
      <c r="N42" s="22"/>
      <c r="O42" s="22"/>
      <c r="P42" s="22"/>
    </row>
    <row r="43" spans="1:16" ht="39" customHeight="1" thickBot="1" x14ac:dyDescent="0.2">
      <c r="A43" s="22"/>
      <c r="B43" s="40"/>
      <c r="C43" s="1178" t="s">
        <v>546</v>
      </c>
      <c r="D43" s="1179"/>
      <c r="E43" s="1180"/>
      <c r="F43" s="41">
        <v>2.71</v>
      </c>
      <c r="G43" s="42">
        <v>3.01</v>
      </c>
      <c r="H43" s="42">
        <v>0.03</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6" zoomScale="75" zoomScaleNormal="75"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2328</v>
      </c>
      <c r="L45" s="60">
        <v>2128</v>
      </c>
      <c r="M45" s="60">
        <v>2020</v>
      </c>
      <c r="N45" s="60">
        <v>1965</v>
      </c>
      <c r="O45" s="61">
        <v>1801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491</v>
      </c>
      <c r="L46" s="64" t="s">
        <v>491</v>
      </c>
      <c r="M46" s="64" t="s">
        <v>491</v>
      </c>
      <c r="N46" s="64" t="s">
        <v>491</v>
      </c>
      <c r="O46" s="65" t="s">
        <v>491</v>
      </c>
      <c r="P46" s="48"/>
      <c r="Q46" s="48"/>
      <c r="R46" s="48"/>
      <c r="S46" s="48"/>
      <c r="T46" s="48"/>
      <c r="U46" s="48"/>
    </row>
    <row r="47" spans="1:21" ht="30.75" customHeight="1" x14ac:dyDescent="0.15">
      <c r="A47" s="48"/>
      <c r="B47" s="1193"/>
      <c r="C47" s="1194"/>
      <c r="D47" s="62"/>
      <c r="E47" s="1185" t="s">
        <v>13</v>
      </c>
      <c r="F47" s="1185"/>
      <c r="G47" s="1185"/>
      <c r="H47" s="1185"/>
      <c r="I47" s="1185"/>
      <c r="J47" s="1186"/>
      <c r="K47" s="63">
        <v>7</v>
      </c>
      <c r="L47" s="64">
        <v>7</v>
      </c>
      <c r="M47" s="64">
        <v>7</v>
      </c>
      <c r="N47" s="64">
        <v>7</v>
      </c>
      <c r="O47" s="65">
        <v>3</v>
      </c>
      <c r="P47" s="48"/>
      <c r="Q47" s="48"/>
      <c r="R47" s="48"/>
      <c r="S47" s="48"/>
      <c r="T47" s="48"/>
      <c r="U47" s="48"/>
    </row>
    <row r="48" spans="1:21" ht="30.75" customHeight="1" x14ac:dyDescent="0.15">
      <c r="A48" s="48"/>
      <c r="B48" s="1193"/>
      <c r="C48" s="1194"/>
      <c r="D48" s="62"/>
      <c r="E48" s="1185" t="s">
        <v>14</v>
      </c>
      <c r="F48" s="1185"/>
      <c r="G48" s="1185"/>
      <c r="H48" s="1185"/>
      <c r="I48" s="1185"/>
      <c r="J48" s="1186"/>
      <c r="K48" s="63">
        <v>1160</v>
      </c>
      <c r="L48" s="64">
        <v>1131</v>
      </c>
      <c r="M48" s="64">
        <v>943</v>
      </c>
      <c r="N48" s="64">
        <v>944</v>
      </c>
      <c r="O48" s="65">
        <v>887</v>
      </c>
      <c r="P48" s="48"/>
      <c r="Q48" s="48"/>
      <c r="R48" s="48"/>
      <c r="S48" s="48"/>
      <c r="T48" s="48"/>
      <c r="U48" s="48"/>
    </row>
    <row r="49" spans="1:21" ht="30.75" customHeight="1" x14ac:dyDescent="0.15">
      <c r="A49" s="48"/>
      <c r="B49" s="1193"/>
      <c r="C49" s="1194"/>
      <c r="D49" s="62"/>
      <c r="E49" s="1185" t="s">
        <v>15</v>
      </c>
      <c r="F49" s="1185"/>
      <c r="G49" s="1185"/>
      <c r="H49" s="1185"/>
      <c r="I49" s="1185"/>
      <c r="J49" s="1186"/>
      <c r="K49" s="63">
        <v>34</v>
      </c>
      <c r="L49" s="64">
        <v>17</v>
      </c>
      <c r="M49" s="64">
        <v>23</v>
      </c>
      <c r="N49" s="64">
        <v>19</v>
      </c>
      <c r="O49" s="65">
        <v>15</v>
      </c>
      <c r="P49" s="48"/>
      <c r="Q49" s="48"/>
      <c r="R49" s="48"/>
      <c r="S49" s="48"/>
      <c r="T49" s="48"/>
      <c r="U49" s="48"/>
    </row>
    <row r="50" spans="1:21" ht="30.75" customHeight="1" x14ac:dyDescent="0.15">
      <c r="A50" s="48"/>
      <c r="B50" s="1193"/>
      <c r="C50" s="1194"/>
      <c r="D50" s="62"/>
      <c r="E50" s="1185" t="s">
        <v>16</v>
      </c>
      <c r="F50" s="1185"/>
      <c r="G50" s="1185"/>
      <c r="H50" s="1185"/>
      <c r="I50" s="1185"/>
      <c r="J50" s="1186"/>
      <c r="K50" s="63">
        <v>14</v>
      </c>
      <c r="L50" s="64">
        <v>14</v>
      </c>
      <c r="M50" s="64">
        <v>14</v>
      </c>
      <c r="N50" s="64">
        <v>14</v>
      </c>
      <c r="O50" s="65">
        <v>13</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2195</v>
      </c>
      <c r="L52" s="64">
        <v>2215</v>
      </c>
      <c r="M52" s="64">
        <v>2167</v>
      </c>
      <c r="N52" s="64">
        <v>2189</v>
      </c>
      <c r="O52" s="65">
        <v>2079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1348</v>
      </c>
      <c r="L53" s="69">
        <v>1082</v>
      </c>
      <c r="M53" s="69">
        <v>840</v>
      </c>
      <c r="N53" s="69">
        <v>760</v>
      </c>
      <c r="O53" s="70">
        <v>640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75" zoomScaleNormal="75" zoomScaleSheetLayoutView="100" workbookViewId="0">
      <selection activeCell="E51" sqref="E51:H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530</v>
      </c>
      <c r="J40" s="79" t="s">
        <v>531</v>
      </c>
      <c r="K40" s="79" t="s">
        <v>532</v>
      </c>
      <c r="L40" s="79" t="s">
        <v>533</v>
      </c>
      <c r="M40" s="80" t="s">
        <v>534</v>
      </c>
    </row>
    <row r="41" spans="2:13" ht="27.75" customHeight="1" x14ac:dyDescent="0.15">
      <c r="B41" s="1211" t="s">
        <v>23</v>
      </c>
      <c r="C41" s="1212"/>
      <c r="D41" s="81"/>
      <c r="E41" s="1213" t="s">
        <v>24</v>
      </c>
      <c r="F41" s="1213"/>
      <c r="G41" s="1213"/>
      <c r="H41" s="1214"/>
      <c r="I41" s="82">
        <v>17677</v>
      </c>
      <c r="J41" s="83">
        <v>17710</v>
      </c>
      <c r="K41" s="83">
        <v>18339</v>
      </c>
      <c r="L41" s="83">
        <v>18496</v>
      </c>
      <c r="M41" s="84">
        <v>19733</v>
      </c>
    </row>
    <row r="42" spans="2:13" ht="27.75" customHeight="1" x14ac:dyDescent="0.15">
      <c r="B42" s="1201"/>
      <c r="C42" s="1202"/>
      <c r="D42" s="85"/>
      <c r="E42" s="1205" t="s">
        <v>25</v>
      </c>
      <c r="F42" s="1205"/>
      <c r="G42" s="1205"/>
      <c r="H42" s="1206"/>
      <c r="I42" s="86">
        <v>57</v>
      </c>
      <c r="J42" s="87">
        <v>44</v>
      </c>
      <c r="K42" s="87">
        <v>31</v>
      </c>
      <c r="L42" s="87">
        <v>18</v>
      </c>
      <c r="M42" s="88">
        <v>5</v>
      </c>
    </row>
    <row r="43" spans="2:13" ht="27.75" customHeight="1" x14ac:dyDescent="0.15">
      <c r="B43" s="1201"/>
      <c r="C43" s="1202"/>
      <c r="D43" s="85"/>
      <c r="E43" s="1205" t="s">
        <v>26</v>
      </c>
      <c r="F43" s="1205"/>
      <c r="G43" s="1205"/>
      <c r="H43" s="1206"/>
      <c r="I43" s="86">
        <v>16686</v>
      </c>
      <c r="J43" s="87">
        <v>16588</v>
      </c>
      <c r="K43" s="87">
        <v>15325</v>
      </c>
      <c r="L43" s="87">
        <v>13900</v>
      </c>
      <c r="M43" s="88">
        <v>12967</v>
      </c>
    </row>
    <row r="44" spans="2:13" ht="27.75" customHeight="1" x14ac:dyDescent="0.15">
      <c r="B44" s="1201"/>
      <c r="C44" s="1202"/>
      <c r="D44" s="85"/>
      <c r="E44" s="1205" t="s">
        <v>27</v>
      </c>
      <c r="F44" s="1205"/>
      <c r="G44" s="1205"/>
      <c r="H44" s="1206"/>
      <c r="I44" s="86">
        <v>315</v>
      </c>
      <c r="J44" s="87">
        <v>226</v>
      </c>
      <c r="K44" s="87">
        <v>166</v>
      </c>
      <c r="L44" s="87">
        <v>151</v>
      </c>
      <c r="M44" s="88">
        <v>139</v>
      </c>
    </row>
    <row r="45" spans="2:13" ht="27.75" customHeight="1" x14ac:dyDescent="0.15">
      <c r="B45" s="1201"/>
      <c r="C45" s="1202"/>
      <c r="D45" s="85"/>
      <c r="E45" s="1205" t="s">
        <v>28</v>
      </c>
      <c r="F45" s="1205"/>
      <c r="G45" s="1205"/>
      <c r="H45" s="1206"/>
      <c r="I45" s="86">
        <v>3142</v>
      </c>
      <c r="J45" s="87">
        <v>3034</v>
      </c>
      <c r="K45" s="87">
        <v>2836</v>
      </c>
      <c r="L45" s="87">
        <v>2590</v>
      </c>
      <c r="M45" s="88">
        <v>2374</v>
      </c>
    </row>
    <row r="46" spans="2:13" ht="27.75" customHeight="1" x14ac:dyDescent="0.15">
      <c r="B46" s="1201"/>
      <c r="C46" s="1202"/>
      <c r="D46" s="85"/>
      <c r="E46" s="1205" t="s">
        <v>29</v>
      </c>
      <c r="F46" s="1205"/>
      <c r="G46" s="1205"/>
      <c r="H46" s="1206"/>
      <c r="I46" s="86" t="s">
        <v>491</v>
      </c>
      <c r="J46" s="87" t="s">
        <v>491</v>
      </c>
      <c r="K46" s="87" t="s">
        <v>491</v>
      </c>
      <c r="L46" s="87" t="s">
        <v>491</v>
      </c>
      <c r="M46" s="88" t="s">
        <v>491</v>
      </c>
    </row>
    <row r="47" spans="2:13" ht="27.75" customHeight="1" x14ac:dyDescent="0.15">
      <c r="B47" s="1201"/>
      <c r="C47" s="1202"/>
      <c r="D47" s="85"/>
      <c r="E47" s="1205" t="s">
        <v>30</v>
      </c>
      <c r="F47" s="1205"/>
      <c r="G47" s="1205"/>
      <c r="H47" s="1206"/>
      <c r="I47" s="86" t="s">
        <v>491</v>
      </c>
      <c r="J47" s="87" t="s">
        <v>491</v>
      </c>
      <c r="K47" s="87" t="s">
        <v>491</v>
      </c>
      <c r="L47" s="87" t="s">
        <v>491</v>
      </c>
      <c r="M47" s="88" t="s">
        <v>491</v>
      </c>
    </row>
    <row r="48" spans="2:13" ht="27.75" customHeight="1" x14ac:dyDescent="0.15">
      <c r="B48" s="1203"/>
      <c r="C48" s="1204"/>
      <c r="D48" s="85"/>
      <c r="E48" s="1205" t="s">
        <v>31</v>
      </c>
      <c r="F48" s="1205"/>
      <c r="G48" s="1205"/>
      <c r="H48" s="1206"/>
      <c r="I48" s="86" t="s">
        <v>491</v>
      </c>
      <c r="J48" s="87" t="s">
        <v>491</v>
      </c>
      <c r="K48" s="87" t="s">
        <v>491</v>
      </c>
      <c r="L48" s="87" t="s">
        <v>491</v>
      </c>
      <c r="M48" s="88" t="s">
        <v>491</v>
      </c>
    </row>
    <row r="49" spans="2:13" ht="27.75" customHeight="1" x14ac:dyDescent="0.15">
      <c r="B49" s="1199" t="s">
        <v>32</v>
      </c>
      <c r="C49" s="1200"/>
      <c r="D49" s="89"/>
      <c r="E49" s="1205" t="s">
        <v>33</v>
      </c>
      <c r="F49" s="1205"/>
      <c r="G49" s="1205"/>
      <c r="H49" s="1206"/>
      <c r="I49" s="86">
        <v>2043</v>
      </c>
      <c r="J49" s="87">
        <v>2727</v>
      </c>
      <c r="K49" s="87">
        <v>3418</v>
      </c>
      <c r="L49" s="87">
        <v>3682</v>
      </c>
      <c r="M49" s="88">
        <v>4546</v>
      </c>
    </row>
    <row r="50" spans="2:13" ht="27.75" customHeight="1" x14ac:dyDescent="0.15">
      <c r="B50" s="1201"/>
      <c r="C50" s="1202"/>
      <c r="D50" s="85"/>
      <c r="E50" s="1205" t="s">
        <v>34</v>
      </c>
      <c r="F50" s="1205"/>
      <c r="G50" s="1205"/>
      <c r="H50" s="1206"/>
      <c r="I50" s="86">
        <v>273</v>
      </c>
      <c r="J50" s="87">
        <v>198</v>
      </c>
      <c r="K50" s="87">
        <v>171</v>
      </c>
      <c r="L50" s="87">
        <v>104</v>
      </c>
      <c r="M50" s="88">
        <v>102</v>
      </c>
    </row>
    <row r="51" spans="2:13" ht="27.75" customHeight="1" x14ac:dyDescent="0.15">
      <c r="B51" s="1203"/>
      <c r="C51" s="1204"/>
      <c r="D51" s="85"/>
      <c r="E51" s="1205" t="s">
        <v>35</v>
      </c>
      <c r="F51" s="1205"/>
      <c r="G51" s="1205"/>
      <c r="H51" s="1206"/>
      <c r="I51" s="86">
        <v>23558</v>
      </c>
      <c r="J51" s="87">
        <v>22884</v>
      </c>
      <c r="K51" s="87">
        <v>22985</v>
      </c>
      <c r="L51" s="87">
        <v>22998</v>
      </c>
      <c r="M51" s="88">
        <v>23763</v>
      </c>
    </row>
    <row r="52" spans="2:13" ht="27.75" customHeight="1" thickBot="1" x14ac:dyDescent="0.2">
      <c r="B52" s="1207" t="s">
        <v>36</v>
      </c>
      <c r="C52" s="1208"/>
      <c r="D52" s="90"/>
      <c r="E52" s="1209" t="s">
        <v>37</v>
      </c>
      <c r="F52" s="1209"/>
      <c r="G52" s="1209"/>
      <c r="H52" s="1210"/>
      <c r="I52" s="91">
        <v>12001</v>
      </c>
      <c r="J52" s="92">
        <v>11793</v>
      </c>
      <c r="K52" s="92">
        <v>10122</v>
      </c>
      <c r="L52" s="92">
        <v>8368</v>
      </c>
      <c r="M52" s="93">
        <v>6807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75" zoomScaleNormal="75" zoomScaleSheetLayoutView="55" workbookViewId="0">
      <selection activeCell="I77" sqref="I77:J78"/>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562</v>
      </c>
      <c r="I42" s="352"/>
      <c r="J42" s="352"/>
      <c r="K42" s="352"/>
      <c r="L42" s="244"/>
      <c r="M42" s="244"/>
      <c r="N42" s="244"/>
      <c r="O42" s="244"/>
    </row>
    <row r="43" spans="2:17" x14ac:dyDescent="0.15">
      <c r="B43" s="248"/>
      <c r="C43" s="244"/>
      <c r="D43" s="244"/>
      <c r="E43" s="244"/>
      <c r="F43" s="244"/>
      <c r="G43" s="1229"/>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563</v>
      </c>
    </row>
    <row r="50" spans="1:17" x14ac:dyDescent="0.15">
      <c r="B50" s="248"/>
      <c r="C50" s="244"/>
      <c r="D50" s="244"/>
      <c r="E50" s="244"/>
      <c r="F50" s="244"/>
      <c r="G50" s="1238"/>
      <c r="H50" s="1239"/>
      <c r="I50" s="1239"/>
      <c r="J50" s="1240"/>
      <c r="K50" s="354" t="s">
        <v>530</v>
      </c>
      <c r="L50" s="354" t="s">
        <v>531</v>
      </c>
      <c r="M50" s="354" t="s">
        <v>532</v>
      </c>
      <c r="N50" s="354" t="s">
        <v>533</v>
      </c>
      <c r="O50" s="354" t="s">
        <v>534</v>
      </c>
    </row>
    <row r="51" spans="1:17" x14ac:dyDescent="0.15">
      <c r="B51" s="248"/>
      <c r="C51" s="244"/>
      <c r="D51" s="244"/>
      <c r="E51" s="244"/>
      <c r="F51" s="244"/>
      <c r="G51" s="1241" t="s">
        <v>564</v>
      </c>
      <c r="H51" s="1242"/>
      <c r="I51" s="1247" t="s">
        <v>565</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566</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567</v>
      </c>
      <c r="H55" s="1222"/>
      <c r="I55" s="1227" t="s">
        <v>565</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566</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568</v>
      </c>
      <c r="C63" s="244"/>
      <c r="D63" s="244"/>
      <c r="E63" s="244"/>
      <c r="F63" s="244"/>
      <c r="G63" s="244"/>
      <c r="H63" s="244"/>
      <c r="I63" s="244"/>
      <c r="J63" s="244"/>
      <c r="K63" s="244"/>
      <c r="L63" s="244"/>
      <c r="M63" s="244"/>
      <c r="N63" s="244"/>
      <c r="O63" s="244"/>
    </row>
    <row r="64" spans="1:17" x14ac:dyDescent="0.15">
      <c r="B64" s="248"/>
      <c r="C64" s="244"/>
      <c r="D64" s="244"/>
      <c r="E64" s="244"/>
      <c r="F64" s="244"/>
      <c r="G64" s="351" t="s">
        <v>562</v>
      </c>
      <c r="I64" s="352"/>
      <c r="J64" s="352"/>
      <c r="K64" s="352"/>
      <c r="L64" s="244"/>
      <c r="M64" s="244"/>
      <c r="N64" s="244"/>
      <c r="O64" s="244"/>
    </row>
    <row r="65" spans="2:30" x14ac:dyDescent="0.15">
      <c r="B65" s="248"/>
      <c r="C65" s="244"/>
      <c r="D65" s="244"/>
      <c r="E65" s="244"/>
      <c r="F65" s="244"/>
      <c r="G65" s="1229" t="s">
        <v>571</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569</v>
      </c>
      <c r="I71" s="368"/>
      <c r="J71" s="364"/>
      <c r="K71" s="364"/>
      <c r="L71" s="365"/>
      <c r="M71" s="364"/>
      <c r="N71" s="365"/>
      <c r="O71" s="366"/>
    </row>
    <row r="72" spans="2:30" x14ac:dyDescent="0.15">
      <c r="B72" s="248"/>
      <c r="C72" s="244"/>
      <c r="D72" s="244"/>
      <c r="E72" s="244"/>
      <c r="F72" s="244"/>
      <c r="G72" s="1238"/>
      <c r="H72" s="1239"/>
      <c r="I72" s="1239"/>
      <c r="J72" s="1240"/>
      <c r="K72" s="354" t="s">
        <v>530</v>
      </c>
      <c r="L72" s="354" t="s">
        <v>531</v>
      </c>
      <c r="M72" s="354" t="s">
        <v>532</v>
      </c>
      <c r="N72" s="354" t="s">
        <v>533</v>
      </c>
      <c r="O72" s="354" t="s">
        <v>534</v>
      </c>
    </row>
    <row r="73" spans="2:30" x14ac:dyDescent="0.15">
      <c r="B73" s="248"/>
      <c r="C73" s="244"/>
      <c r="D73" s="244"/>
      <c r="E73" s="244"/>
      <c r="F73" s="244"/>
      <c r="G73" s="1241" t="s">
        <v>564</v>
      </c>
      <c r="H73" s="1242"/>
      <c r="I73" s="1247" t="s">
        <v>565</v>
      </c>
      <c r="J73" s="1247"/>
      <c r="K73" s="1228">
        <v>182</v>
      </c>
      <c r="L73" s="1228">
        <v>179.5</v>
      </c>
      <c r="M73" s="1215">
        <v>152.80000000000001</v>
      </c>
      <c r="N73" s="1215">
        <v>128.80000000000001</v>
      </c>
      <c r="O73" s="1215">
        <v>103.4</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570</v>
      </c>
      <c r="J75" s="1227"/>
      <c r="K75" s="1219">
        <v>20.7</v>
      </c>
      <c r="L75" s="1219">
        <v>19.100000000000001</v>
      </c>
      <c r="M75" s="1219">
        <v>16.5</v>
      </c>
      <c r="N75" s="1219">
        <v>13.6</v>
      </c>
      <c r="O75" s="1219">
        <v>11.3</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567</v>
      </c>
      <c r="H77" s="1222"/>
      <c r="I77" s="1227" t="s">
        <v>565</v>
      </c>
      <c r="J77" s="1227"/>
      <c r="K77" s="1228">
        <v>64.3</v>
      </c>
      <c r="L77" s="1228">
        <v>61.3</v>
      </c>
      <c r="M77" s="1215">
        <v>54.6</v>
      </c>
      <c r="N77" s="1215">
        <v>48.7</v>
      </c>
      <c r="O77" s="1215">
        <v>44.9</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570</v>
      </c>
      <c r="J79" s="1217"/>
      <c r="K79" s="1218">
        <v>12.3</v>
      </c>
      <c r="L79" s="1218">
        <v>11.7</v>
      </c>
      <c r="M79" s="1218">
        <v>11.2</v>
      </c>
      <c r="N79" s="1218">
        <v>10.4</v>
      </c>
      <c r="O79" s="1218">
        <v>8.5</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529</v>
      </c>
      <c r="G2" s="111"/>
      <c r="H2" s="112"/>
    </row>
    <row r="3" spans="1:8" x14ac:dyDescent="0.15">
      <c r="A3" s="108" t="s">
        <v>522</v>
      </c>
      <c r="B3" s="113"/>
      <c r="C3" s="114"/>
      <c r="D3" s="115">
        <v>75315</v>
      </c>
      <c r="E3" s="116"/>
      <c r="F3" s="117">
        <v>61557</v>
      </c>
      <c r="G3" s="118"/>
      <c r="H3" s="119"/>
    </row>
    <row r="4" spans="1:8" x14ac:dyDescent="0.15">
      <c r="A4" s="120"/>
      <c r="B4" s="121"/>
      <c r="C4" s="122"/>
      <c r="D4" s="123">
        <v>55244</v>
      </c>
      <c r="E4" s="124"/>
      <c r="F4" s="125">
        <v>32497</v>
      </c>
      <c r="G4" s="126"/>
      <c r="H4" s="127"/>
    </row>
    <row r="5" spans="1:8" x14ac:dyDescent="0.15">
      <c r="A5" s="108" t="s">
        <v>524</v>
      </c>
      <c r="B5" s="113"/>
      <c r="C5" s="114"/>
      <c r="D5" s="115">
        <v>103415</v>
      </c>
      <c r="E5" s="116"/>
      <c r="F5" s="117">
        <v>69806</v>
      </c>
      <c r="G5" s="118"/>
      <c r="H5" s="119"/>
    </row>
    <row r="6" spans="1:8" x14ac:dyDescent="0.15">
      <c r="A6" s="120"/>
      <c r="B6" s="121"/>
      <c r="C6" s="122"/>
      <c r="D6" s="123">
        <v>55575</v>
      </c>
      <c r="E6" s="124"/>
      <c r="F6" s="125">
        <v>32823</v>
      </c>
      <c r="G6" s="126"/>
      <c r="H6" s="127"/>
    </row>
    <row r="7" spans="1:8" x14ac:dyDescent="0.15">
      <c r="A7" s="108" t="s">
        <v>525</v>
      </c>
      <c r="B7" s="113"/>
      <c r="C7" s="114"/>
      <c r="D7" s="115">
        <v>132598</v>
      </c>
      <c r="E7" s="116"/>
      <c r="F7" s="117">
        <v>74444</v>
      </c>
      <c r="G7" s="118"/>
      <c r="H7" s="119"/>
    </row>
    <row r="8" spans="1:8" x14ac:dyDescent="0.15">
      <c r="A8" s="120"/>
      <c r="B8" s="121"/>
      <c r="C8" s="122"/>
      <c r="D8" s="123">
        <v>84331</v>
      </c>
      <c r="E8" s="124"/>
      <c r="F8" s="125">
        <v>34175</v>
      </c>
      <c r="G8" s="126"/>
      <c r="H8" s="127"/>
    </row>
    <row r="9" spans="1:8" x14ac:dyDescent="0.15">
      <c r="A9" s="108" t="s">
        <v>526</v>
      </c>
      <c r="B9" s="113"/>
      <c r="C9" s="114"/>
      <c r="D9" s="115">
        <v>139393</v>
      </c>
      <c r="E9" s="116"/>
      <c r="F9" s="117">
        <v>85205</v>
      </c>
      <c r="G9" s="118"/>
      <c r="H9" s="119"/>
    </row>
    <row r="10" spans="1:8" x14ac:dyDescent="0.15">
      <c r="A10" s="120"/>
      <c r="B10" s="121"/>
      <c r="C10" s="122"/>
      <c r="D10" s="123">
        <v>75831</v>
      </c>
      <c r="E10" s="124"/>
      <c r="F10" s="125">
        <v>38847</v>
      </c>
      <c r="G10" s="126"/>
      <c r="H10" s="127"/>
    </row>
    <row r="11" spans="1:8" x14ac:dyDescent="0.15">
      <c r="A11" s="108" t="s">
        <v>527</v>
      </c>
      <c r="B11" s="113"/>
      <c r="C11" s="114"/>
      <c r="D11" s="115">
        <v>88295</v>
      </c>
      <c r="E11" s="116"/>
      <c r="F11" s="117">
        <v>77577</v>
      </c>
      <c r="G11" s="118"/>
      <c r="H11" s="119"/>
    </row>
    <row r="12" spans="1:8" x14ac:dyDescent="0.15">
      <c r="A12" s="120"/>
      <c r="B12" s="121"/>
      <c r="C12" s="128"/>
      <c r="D12" s="123">
        <v>69960</v>
      </c>
      <c r="E12" s="124"/>
      <c r="F12" s="125">
        <v>40870</v>
      </c>
      <c r="G12" s="126"/>
      <c r="H12" s="127"/>
    </row>
    <row r="13" spans="1:8" x14ac:dyDescent="0.15">
      <c r="A13" s="108"/>
      <c r="B13" s="113"/>
      <c r="C13" s="129"/>
      <c r="D13" s="130">
        <v>107803</v>
      </c>
      <c r="E13" s="131"/>
      <c r="F13" s="132">
        <v>73718</v>
      </c>
      <c r="G13" s="133"/>
      <c r="H13" s="119"/>
    </row>
    <row r="14" spans="1:8" x14ac:dyDescent="0.15">
      <c r="A14" s="120"/>
      <c r="B14" s="121"/>
      <c r="C14" s="122"/>
      <c r="D14" s="123">
        <v>68188</v>
      </c>
      <c r="E14" s="124"/>
      <c r="F14" s="125">
        <v>35842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2.37</v>
      </c>
      <c r="C19" s="134">
        <f>ROUND(VALUE(SUBSTITUTE(実質収支比率等に係る経年分析!G$48,"▲","-")),2)</f>
        <v>2.78</v>
      </c>
      <c r="D19" s="134">
        <f>ROUND(VALUE(SUBSTITUTE(実質収支比率等に係る経年分析!H$48,"▲","-")),2)</f>
        <v>2.88</v>
      </c>
      <c r="E19" s="134">
        <f>ROUND(VALUE(SUBSTITUTE(実質収支比率等に係る経年分析!I$48,"▲","-")),2)</f>
        <v>3.54</v>
      </c>
      <c r="F19" s="134">
        <f>ROUND(VALUE(SUBSTITUTE(実質収支比率等に係る経年分析!J$48,"▲","-")),2)</f>
        <v>4.0999999999999996</v>
      </c>
    </row>
    <row r="20" spans="1:11" x14ac:dyDescent="0.15">
      <c r="A20" s="134" t="s">
        <v>42</v>
      </c>
      <c r="B20" s="134">
        <f>ROUND(VALUE(SUBSTITUTE(実質収支比率等に係る経年分析!F$47,"▲","-")),2)</f>
        <v>14.61</v>
      </c>
      <c r="C20" s="134">
        <f>ROUND(VALUE(SUBSTITUTE(実質収支比率等に係る経年分析!G$47,"▲","-")),2)</f>
        <v>21.43</v>
      </c>
      <c r="D20" s="134">
        <f>ROUND(VALUE(SUBSTITUTE(実質収支比率等に係る経年分析!H$47,"▲","-")),2)</f>
        <v>26.22</v>
      </c>
      <c r="E20" s="134">
        <f>ROUND(VALUE(SUBSTITUTE(実質収支比率等に係る経年分析!I$47,"▲","-")),2)</f>
        <v>32.57</v>
      </c>
      <c r="F20" s="134">
        <f>ROUND(VALUE(SUBSTITUTE(実質収支比率等に係る経年分析!J$47,"▲","-")),2)</f>
        <v>35.26</v>
      </c>
    </row>
    <row r="21" spans="1:11" x14ac:dyDescent="0.15">
      <c r="A21" s="134" t="s">
        <v>43</v>
      </c>
      <c r="B21" s="134">
        <f>IF(ISNUMBER(VALUE(SUBSTITUTE(実質収支比率等に係る経年分析!F$49,"▲","-"))),ROUND(VALUE(SUBSTITUTE(実質収支比率等に係る経年分析!F$49,"▲","-")),2),NA())</f>
        <v>9.6199999999999992</v>
      </c>
      <c r="C21" s="134">
        <f>IF(ISNUMBER(VALUE(SUBSTITUTE(実質収支比率等に係る経年分析!G$49,"▲","-"))),ROUND(VALUE(SUBSTITUTE(実質収支比率等に係る経年分析!G$49,"▲","-")),2),NA())</f>
        <v>6.04</v>
      </c>
      <c r="D21" s="134">
        <f>IF(ISNUMBER(VALUE(SUBSTITUTE(実質収支比率等に係る経年分析!H$49,"▲","-"))),ROUND(VALUE(SUBSTITUTE(実質収支比率等に係る経年分析!H$49,"▲","-")),2),NA())</f>
        <v>3.64</v>
      </c>
      <c r="E21" s="134">
        <f>IF(ISNUMBER(VALUE(SUBSTITUTE(実質収支比率等に係る経年分析!I$49,"▲","-"))),ROUND(VALUE(SUBSTITUTE(実質収支比率等に係る経年分析!I$49,"▲","-")),2),NA())</f>
        <v>10.57</v>
      </c>
      <c r="F21" s="134">
        <f>IF(ISNUMBER(VALUE(SUBSTITUTE(実質収支比率等に係る経年分析!J$49,"▲","-"))),ROUND(VALUE(SUBSTITUTE(実質収支比率等に係る経年分析!J$49,"▲","-")),2),NA())</f>
        <v>4.95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2.71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矢田川憩いの村事業特別会計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国民健康保険事業特別会計</v>
      </c>
      <c r="B31" s="135">
        <f>IF(ROUND(VALUE(SUBSTITUTE(連結実質赤字比率に係る赤字・黒字の構成分析!F$39,"▲", "-")), 2) &lt; 0, ABS(ROUND(VALUE(SUBSTITUTE(連結実質赤字比率に係る赤字・黒字の構成分析!F$39,"▲", "-")), 2)), NA())</f>
        <v>1.21</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1.21</v>
      </c>
      <c r="E31" s="135" t="e">
        <f>IF(ROUND(VALUE(SUBSTITUTE(連結実質赤字比率に係る赤字・黒字の構成分析!G$39,"▲", "-")), 2) &gt;= 0, ABS(ROUND(VALUE(SUBSTITUTE(連結実質赤字比率に係る赤字・黒字の構成分析!G$39,"▲", "-")), 2)), NA())</f>
        <v>#N/A</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x14ac:dyDescent="0.15">
      <c r="A33" s="135" t="str">
        <f>IF(連結実質赤字比率に係る赤字・黒字の構成分析!C$37="",NA(),連結実質赤字比率に係る赤字・黒字の構成分析!C$37)</f>
        <v>下水道事業企業会計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x14ac:dyDescent="0.15">
      <c r="A34" s="135" t="str">
        <f>IF(連結実質赤字比率に係る赤字・黒字の構成分析!C$36="",NA(),連結実質赤字比率に係る赤字・黒字の構成分析!C$36)</f>
        <v>公立香住病院事業企業会計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0.65</v>
      </c>
    </row>
    <row r="35" spans="1:16" x14ac:dyDescent="0.15">
      <c r="A35" s="135" t="str">
        <f>IF(連結実質赤字比率に係る赤字・黒字の構成分析!C$35="",NA(),連結実質赤字比率に係る赤字・黒字の構成分析!C$35)</f>
        <v>水道事業企業会計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7.0000000000000007E-2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2195</v>
      </c>
      <c r="E42" s="136"/>
      <c r="F42" s="136"/>
      <c r="G42" s="136">
        <f>'実質公債費比率（分子）の構造'!L$52</f>
        <v>2215</v>
      </c>
      <c r="H42" s="136"/>
      <c r="I42" s="136"/>
      <c r="J42" s="136">
        <f>'実質公債費比率（分子）の構造'!M$52</f>
        <v>2167</v>
      </c>
      <c r="K42" s="136"/>
      <c r="L42" s="136"/>
      <c r="M42" s="136">
        <f>'実質公債費比率（分子）の構造'!N$52</f>
        <v>2189</v>
      </c>
      <c r="N42" s="136"/>
      <c r="O42" s="136"/>
      <c r="P42" s="136">
        <f>'実質公債費比率（分子）の構造'!O$52</f>
        <v>2079</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14</v>
      </c>
      <c r="C44" s="136"/>
      <c r="D44" s="136"/>
      <c r="E44" s="136">
        <f>'実質公債費比率（分子）の構造'!L$50</f>
        <v>14</v>
      </c>
      <c r="F44" s="136"/>
      <c r="G44" s="136"/>
      <c r="H44" s="136">
        <f>'実質公債費比率（分子）の構造'!M$50</f>
        <v>14</v>
      </c>
      <c r="I44" s="136"/>
      <c r="J44" s="136"/>
      <c r="K44" s="136">
        <f>'実質公債費比率（分子）の構造'!N$50</f>
        <v>14</v>
      </c>
      <c r="L44" s="136"/>
      <c r="M44" s="136"/>
      <c r="N44" s="136">
        <f>'実質公債費比率（分子）の構造'!O$50</f>
        <v>13</v>
      </c>
      <c r="O44" s="136"/>
      <c r="P44" s="136"/>
    </row>
    <row r="45" spans="1:16" x14ac:dyDescent="0.15">
      <c r="A45" s="136" t="s">
        <v>53</v>
      </c>
      <c r="B45" s="136">
        <f>'実質公債費比率（分子）の構造'!K$49</f>
        <v>34</v>
      </c>
      <c r="C45" s="136"/>
      <c r="D45" s="136"/>
      <c r="E45" s="136">
        <f>'実質公債費比率（分子）の構造'!L$49</f>
        <v>17</v>
      </c>
      <c r="F45" s="136"/>
      <c r="G45" s="136"/>
      <c r="H45" s="136">
        <f>'実質公債費比率（分子）の構造'!M$49</f>
        <v>23</v>
      </c>
      <c r="I45" s="136"/>
      <c r="J45" s="136"/>
      <c r="K45" s="136">
        <f>'実質公債費比率（分子）の構造'!N$49</f>
        <v>19</v>
      </c>
      <c r="L45" s="136"/>
      <c r="M45" s="136"/>
      <c r="N45" s="136">
        <f>'実質公債費比率（分子）の構造'!O$49</f>
        <v>15</v>
      </c>
      <c r="O45" s="136"/>
      <c r="P45" s="136"/>
    </row>
    <row r="46" spans="1:16" x14ac:dyDescent="0.15">
      <c r="A46" s="136" t="s">
        <v>54</v>
      </c>
      <c r="B46" s="136">
        <f>'実質公債費比率（分子）の構造'!K$48</f>
        <v>1160</v>
      </c>
      <c r="C46" s="136"/>
      <c r="D46" s="136"/>
      <c r="E46" s="136">
        <f>'実質公債費比率（分子）の構造'!L$48</f>
        <v>1131</v>
      </c>
      <c r="F46" s="136"/>
      <c r="G46" s="136"/>
      <c r="H46" s="136">
        <f>'実質公債費比率（分子）の構造'!M$48</f>
        <v>943</v>
      </c>
      <c r="I46" s="136"/>
      <c r="J46" s="136"/>
      <c r="K46" s="136">
        <f>'実質公債費比率（分子）の構造'!N$48</f>
        <v>944</v>
      </c>
      <c r="L46" s="136"/>
      <c r="M46" s="136"/>
      <c r="N46" s="136">
        <f>'実質公債費比率（分子）の構造'!O$48</f>
        <v>887</v>
      </c>
      <c r="O46" s="136"/>
      <c r="P46" s="136"/>
    </row>
    <row r="47" spans="1:16" x14ac:dyDescent="0.15">
      <c r="A47" s="136" t="s">
        <v>55</v>
      </c>
      <c r="B47" s="136">
        <f>'実質公債費比率（分子）の構造'!K$47</f>
        <v>7</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f>'実質公債費比率（分子）の構造'!O$47</f>
        <v>3</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2328</v>
      </c>
      <c r="C49" s="136"/>
      <c r="D49" s="136"/>
      <c r="E49" s="136">
        <f>'実質公債費比率（分子）の構造'!L$45</f>
        <v>2128</v>
      </c>
      <c r="F49" s="136"/>
      <c r="G49" s="136"/>
      <c r="H49" s="136">
        <f>'実質公債費比率（分子）の構造'!M$45</f>
        <v>2020</v>
      </c>
      <c r="I49" s="136"/>
      <c r="J49" s="136"/>
      <c r="K49" s="136">
        <f>'実質公債費比率（分子）の構造'!N$45</f>
        <v>1965</v>
      </c>
      <c r="L49" s="136"/>
      <c r="M49" s="136"/>
      <c r="N49" s="136">
        <f>'実質公債費比率（分子）の構造'!O$45</f>
        <v>1801</v>
      </c>
      <c r="O49" s="136"/>
      <c r="P49" s="136"/>
    </row>
    <row r="50" spans="1:16" x14ac:dyDescent="0.15">
      <c r="A50" s="136" t="s">
        <v>58</v>
      </c>
      <c r="B50" s="136" t="e">
        <f>NA()</f>
        <v>#N/A</v>
      </c>
      <c r="C50" s="136">
        <f>IF(ISNUMBER('実質公債費比率（分子）の構造'!K$53),'実質公債費比率（分子）の構造'!K$53,NA())</f>
        <v>1348</v>
      </c>
      <c r="D50" s="136" t="e">
        <f>NA()</f>
        <v>#N/A</v>
      </c>
      <c r="E50" s="136" t="e">
        <f>NA()</f>
        <v>#N/A</v>
      </c>
      <c r="F50" s="136">
        <f>IF(ISNUMBER('実質公債費比率（分子）の構造'!L$53),'実質公債費比率（分子）の構造'!L$53,NA())</f>
        <v>1082</v>
      </c>
      <c r="G50" s="136" t="e">
        <f>NA()</f>
        <v>#N/A</v>
      </c>
      <c r="H50" s="136" t="e">
        <f>NA()</f>
        <v>#N/A</v>
      </c>
      <c r="I50" s="136">
        <f>IF(ISNUMBER('実質公債費比率（分子）の構造'!M$53),'実質公債費比率（分子）の構造'!M$53,NA())</f>
        <v>840</v>
      </c>
      <c r="J50" s="136" t="e">
        <f>NA()</f>
        <v>#N/A</v>
      </c>
      <c r="K50" s="136" t="e">
        <f>NA()</f>
        <v>#N/A</v>
      </c>
      <c r="L50" s="136">
        <f>IF(ISNUMBER('実質公債費比率（分子）の構造'!N$53),'実質公債費比率（分子）の構造'!N$53,NA())</f>
        <v>760</v>
      </c>
      <c r="M50" s="136" t="e">
        <f>NA()</f>
        <v>#N/A</v>
      </c>
      <c r="N50" s="136" t="e">
        <f>NA()</f>
        <v>#N/A</v>
      </c>
      <c r="O50" s="136">
        <f>IF(ISNUMBER('実質公債費比率（分子）の構造'!O$53),'実質公債費比率（分子）の構造'!O$53,NA())</f>
        <v>640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23558</v>
      </c>
      <c r="E56" s="135"/>
      <c r="F56" s="135"/>
      <c r="G56" s="135">
        <f>'将来負担比率（分子）の構造'!J$51</f>
        <v>22884</v>
      </c>
      <c r="H56" s="135"/>
      <c r="I56" s="135"/>
      <c r="J56" s="135">
        <f>'将来負担比率（分子）の構造'!K$51</f>
        <v>22985</v>
      </c>
      <c r="K56" s="135"/>
      <c r="L56" s="135"/>
      <c r="M56" s="135">
        <f>'将来負担比率（分子）の構造'!L$51</f>
        <v>22998</v>
      </c>
      <c r="N56" s="135"/>
      <c r="O56" s="135"/>
      <c r="P56" s="135">
        <f>'将来負担比率（分子）の構造'!M$51</f>
        <v>23763</v>
      </c>
    </row>
    <row r="57" spans="1:16" x14ac:dyDescent="0.15">
      <c r="A57" s="135" t="s">
        <v>34</v>
      </c>
      <c r="B57" s="135"/>
      <c r="C57" s="135"/>
      <c r="D57" s="135">
        <f>'将来負担比率（分子）の構造'!I$50</f>
        <v>273</v>
      </c>
      <c r="E57" s="135"/>
      <c r="F57" s="135"/>
      <c r="G57" s="135">
        <f>'将来負担比率（分子）の構造'!J$50</f>
        <v>198</v>
      </c>
      <c r="H57" s="135"/>
      <c r="I57" s="135"/>
      <c r="J57" s="135">
        <f>'将来負担比率（分子）の構造'!K$50</f>
        <v>171</v>
      </c>
      <c r="K57" s="135"/>
      <c r="L57" s="135"/>
      <c r="M57" s="135">
        <f>'将来負担比率（分子）の構造'!L$50</f>
        <v>104</v>
      </c>
      <c r="N57" s="135"/>
      <c r="O57" s="135"/>
      <c r="P57" s="135">
        <f>'将来負担比率（分子）の構造'!M$50</f>
        <v>102</v>
      </c>
    </row>
    <row r="58" spans="1:16" x14ac:dyDescent="0.15">
      <c r="A58" s="135" t="s">
        <v>33</v>
      </c>
      <c r="B58" s="135"/>
      <c r="C58" s="135"/>
      <c r="D58" s="135">
        <f>'将来負担比率（分子）の構造'!I$49</f>
        <v>2043</v>
      </c>
      <c r="E58" s="135"/>
      <c r="F58" s="135"/>
      <c r="G58" s="135">
        <f>'将来負担比率（分子）の構造'!J$49</f>
        <v>2727</v>
      </c>
      <c r="H58" s="135"/>
      <c r="I58" s="135"/>
      <c r="J58" s="135">
        <f>'将来負担比率（分子）の構造'!K$49</f>
        <v>3418</v>
      </c>
      <c r="K58" s="135"/>
      <c r="L58" s="135"/>
      <c r="M58" s="135">
        <f>'将来負担比率（分子）の構造'!L$49</f>
        <v>3682</v>
      </c>
      <c r="N58" s="135"/>
      <c r="O58" s="135"/>
      <c r="P58" s="135">
        <f>'将来負担比率（分子）の構造'!M$49</f>
        <v>4546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3142</v>
      </c>
      <c r="C62" s="135"/>
      <c r="D62" s="135"/>
      <c r="E62" s="135">
        <f>'将来負担比率（分子）の構造'!J$45</f>
        <v>3034</v>
      </c>
      <c r="F62" s="135"/>
      <c r="G62" s="135"/>
      <c r="H62" s="135">
        <f>'将来負担比率（分子）の構造'!K$45</f>
        <v>2836</v>
      </c>
      <c r="I62" s="135"/>
      <c r="J62" s="135"/>
      <c r="K62" s="135">
        <f>'将来負担比率（分子）の構造'!L$45</f>
        <v>2590</v>
      </c>
      <c r="L62" s="135"/>
      <c r="M62" s="135"/>
      <c r="N62" s="135">
        <f>'将来負担比率（分子）の構造'!M$45</f>
        <v>2374</v>
      </c>
      <c r="O62" s="135"/>
      <c r="P62" s="135"/>
    </row>
    <row r="63" spans="1:16" x14ac:dyDescent="0.15">
      <c r="A63" s="135" t="s">
        <v>27</v>
      </c>
      <c r="B63" s="135">
        <f>'将来負担比率（分子）の構造'!I$44</f>
        <v>315</v>
      </c>
      <c r="C63" s="135"/>
      <c r="D63" s="135"/>
      <c r="E63" s="135">
        <f>'将来負担比率（分子）の構造'!J$44</f>
        <v>226</v>
      </c>
      <c r="F63" s="135"/>
      <c r="G63" s="135"/>
      <c r="H63" s="135">
        <f>'将来負担比率（分子）の構造'!K$44</f>
        <v>166</v>
      </c>
      <c r="I63" s="135"/>
      <c r="J63" s="135"/>
      <c r="K63" s="135">
        <f>'将来負担比率（分子）の構造'!L$44</f>
        <v>151</v>
      </c>
      <c r="L63" s="135"/>
      <c r="M63" s="135"/>
      <c r="N63" s="135">
        <f>'将来負担比率（分子）の構造'!M$44</f>
        <v>139</v>
      </c>
      <c r="O63" s="135"/>
      <c r="P63" s="135"/>
    </row>
    <row r="64" spans="1:16" x14ac:dyDescent="0.15">
      <c r="A64" s="135" t="s">
        <v>26</v>
      </c>
      <c r="B64" s="135">
        <f>'将来負担比率（分子）の構造'!I$43</f>
        <v>16686</v>
      </c>
      <c r="C64" s="135"/>
      <c r="D64" s="135"/>
      <c r="E64" s="135">
        <f>'将来負担比率（分子）の構造'!J$43</f>
        <v>16588</v>
      </c>
      <c r="F64" s="135"/>
      <c r="G64" s="135"/>
      <c r="H64" s="135">
        <f>'将来負担比率（分子）の構造'!K$43</f>
        <v>15325</v>
      </c>
      <c r="I64" s="135"/>
      <c r="J64" s="135"/>
      <c r="K64" s="135">
        <f>'将来負担比率（分子）の構造'!L$43</f>
        <v>13900</v>
      </c>
      <c r="L64" s="135"/>
      <c r="M64" s="135"/>
      <c r="N64" s="135">
        <f>'将来負担比率（分子）の構造'!M$43</f>
        <v>12967</v>
      </c>
      <c r="O64" s="135"/>
      <c r="P64" s="135"/>
    </row>
    <row r="65" spans="1:16" x14ac:dyDescent="0.15">
      <c r="A65" s="135" t="s">
        <v>25</v>
      </c>
      <c r="B65" s="135">
        <f>'将来負担比率（分子）の構造'!I$42</f>
        <v>57</v>
      </c>
      <c r="C65" s="135"/>
      <c r="D65" s="135"/>
      <c r="E65" s="135">
        <f>'将来負担比率（分子）の構造'!J$42</f>
        <v>44</v>
      </c>
      <c r="F65" s="135"/>
      <c r="G65" s="135"/>
      <c r="H65" s="135">
        <f>'将来負担比率（分子）の構造'!K$42</f>
        <v>31</v>
      </c>
      <c r="I65" s="135"/>
      <c r="J65" s="135"/>
      <c r="K65" s="135">
        <f>'将来負担比率（分子）の構造'!L$42</f>
        <v>18</v>
      </c>
      <c r="L65" s="135"/>
      <c r="M65" s="135"/>
      <c r="N65" s="135">
        <f>'将来負担比率（分子）の構造'!M$42</f>
        <v>5</v>
      </c>
      <c r="O65" s="135"/>
      <c r="P65" s="135"/>
    </row>
    <row r="66" spans="1:16" x14ac:dyDescent="0.15">
      <c r="A66" s="135" t="s">
        <v>24</v>
      </c>
      <c r="B66" s="135">
        <f>'将来負担比率（分子）の構造'!I$41</f>
        <v>17677</v>
      </c>
      <c r="C66" s="135"/>
      <c r="D66" s="135"/>
      <c r="E66" s="135">
        <f>'将来負担比率（分子）の構造'!J$41</f>
        <v>17710</v>
      </c>
      <c r="F66" s="135"/>
      <c r="G66" s="135"/>
      <c r="H66" s="135">
        <f>'将来負担比率（分子）の構造'!K$41</f>
        <v>18339</v>
      </c>
      <c r="I66" s="135"/>
      <c r="J66" s="135"/>
      <c r="K66" s="135">
        <f>'将来負担比率（分子）の構造'!L$41</f>
        <v>18496</v>
      </c>
      <c r="L66" s="135"/>
      <c r="M66" s="135"/>
      <c r="N66" s="135">
        <f>'将来負担比率（分子）の構造'!M$41</f>
        <v>19733</v>
      </c>
      <c r="O66" s="135"/>
      <c r="P66" s="135"/>
    </row>
    <row r="67" spans="1:16" x14ac:dyDescent="0.15">
      <c r="A67" s="135" t="s">
        <v>62</v>
      </c>
      <c r="B67" s="135" t="e">
        <f>NA()</f>
        <v>#N/A</v>
      </c>
      <c r="C67" s="135">
        <f>IF(ISNUMBER('将来負担比率（分子）の構造'!I$52), IF('将来負担比率（分子）の構造'!I$52 &lt; 0, 0, '将来負担比率（分子）の構造'!I$52), NA())</f>
        <v>12001</v>
      </c>
      <c r="D67" s="135" t="e">
        <f>NA()</f>
        <v>#N/A</v>
      </c>
      <c r="E67" s="135" t="e">
        <f>NA()</f>
        <v>#N/A</v>
      </c>
      <c r="F67" s="135">
        <f>IF(ISNUMBER('将来負担比率（分子）の構造'!J$52), IF('将来負担比率（分子）の構造'!J$52 &lt; 0, 0, '将来負担比率（分子）の構造'!J$52), NA())</f>
        <v>11793</v>
      </c>
      <c r="G67" s="135" t="e">
        <f>NA()</f>
        <v>#N/A</v>
      </c>
      <c r="H67" s="135" t="e">
        <f>NA()</f>
        <v>#N/A</v>
      </c>
      <c r="I67" s="135">
        <f>IF(ISNUMBER('将来負担比率（分子）の構造'!K$52), IF('将来負担比率（分子）の構造'!K$52 &lt; 0, 0, '将来負担比率（分子）の構造'!K$52), NA())</f>
        <v>10122</v>
      </c>
      <c r="J67" s="135" t="e">
        <f>NA()</f>
        <v>#N/A</v>
      </c>
      <c r="K67" s="135" t="e">
        <f>NA()</f>
        <v>#N/A</v>
      </c>
      <c r="L67" s="135">
        <f>IF(ISNUMBER('将来負担比率（分子）の構造'!L$52), IF('将来負担比率（分子）の構造'!L$52 &lt; 0, 0, '将来負担比率（分子）の構造'!L$52), NA())</f>
        <v>8368</v>
      </c>
      <c r="M67" s="135" t="e">
        <f>NA()</f>
        <v>#N/A</v>
      </c>
      <c r="N67" s="135" t="e">
        <f>NA()</f>
        <v>#N/A</v>
      </c>
      <c r="O67" s="135">
        <f>IF(ISNUMBER('将来負担比率（分子）の構造'!M$52), IF('将来負担比率（分子）の構造'!M$52 &lt; 0, 0, '将来負担比率（分子）の構造'!M$52), NA())</f>
        <v>6807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13"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1784635</v>
      </c>
      <c r="S5" s="669"/>
      <c r="T5" s="669"/>
      <c r="U5" s="669"/>
      <c r="V5" s="669"/>
      <c r="W5" s="669"/>
      <c r="X5" s="669"/>
      <c r="Y5" s="716"/>
      <c r="Z5" s="729">
        <v>11.7</v>
      </c>
      <c r="AA5" s="729"/>
      <c r="AB5" s="729"/>
      <c r="AC5" s="729"/>
      <c r="AD5" s="730">
        <v>1784635</v>
      </c>
      <c r="AE5" s="730"/>
      <c r="AF5" s="730"/>
      <c r="AG5" s="730"/>
      <c r="AH5" s="730"/>
      <c r="AI5" s="730"/>
      <c r="AJ5" s="730"/>
      <c r="AK5" s="730"/>
      <c r="AL5" s="717">
        <v>21.4</v>
      </c>
      <c r="AM5" s="686"/>
      <c r="AN5" s="686"/>
      <c r="AO5" s="718"/>
      <c r="AP5" s="705" t="s">
        <v>205</v>
      </c>
      <c r="AQ5" s="706"/>
      <c r="AR5" s="706"/>
      <c r="AS5" s="706"/>
      <c r="AT5" s="706"/>
      <c r="AU5" s="706"/>
      <c r="AV5" s="706"/>
      <c r="AW5" s="706"/>
      <c r="AX5" s="706"/>
      <c r="AY5" s="706"/>
      <c r="AZ5" s="706"/>
      <c r="BA5" s="706"/>
      <c r="BB5" s="706"/>
      <c r="BC5" s="706"/>
      <c r="BD5" s="706"/>
      <c r="BE5" s="706"/>
      <c r="BF5" s="707"/>
      <c r="BG5" s="618">
        <v>1770197</v>
      </c>
      <c r="BH5" s="619"/>
      <c r="BI5" s="619"/>
      <c r="BJ5" s="619"/>
      <c r="BK5" s="619"/>
      <c r="BL5" s="619"/>
      <c r="BM5" s="619"/>
      <c r="BN5" s="620"/>
      <c r="BO5" s="671">
        <v>99.2</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116507</v>
      </c>
      <c r="S6" s="619"/>
      <c r="T6" s="619"/>
      <c r="U6" s="619"/>
      <c r="V6" s="619"/>
      <c r="W6" s="619"/>
      <c r="X6" s="619"/>
      <c r="Y6" s="620"/>
      <c r="Z6" s="671">
        <v>0.8</v>
      </c>
      <c r="AA6" s="671"/>
      <c r="AB6" s="671"/>
      <c r="AC6" s="671"/>
      <c r="AD6" s="672">
        <v>116507</v>
      </c>
      <c r="AE6" s="672"/>
      <c r="AF6" s="672"/>
      <c r="AG6" s="672"/>
      <c r="AH6" s="672"/>
      <c r="AI6" s="672"/>
      <c r="AJ6" s="672"/>
      <c r="AK6" s="672"/>
      <c r="AL6" s="641">
        <v>1.4</v>
      </c>
      <c r="AM6" s="673"/>
      <c r="AN6" s="673"/>
      <c r="AO6" s="674"/>
      <c r="AP6" s="615" t="s">
        <v>211</v>
      </c>
      <c r="AQ6" s="616"/>
      <c r="AR6" s="616"/>
      <c r="AS6" s="616"/>
      <c r="AT6" s="616"/>
      <c r="AU6" s="616"/>
      <c r="AV6" s="616"/>
      <c r="AW6" s="616"/>
      <c r="AX6" s="616"/>
      <c r="AY6" s="616"/>
      <c r="AZ6" s="616"/>
      <c r="BA6" s="616"/>
      <c r="BB6" s="616"/>
      <c r="BC6" s="616"/>
      <c r="BD6" s="616"/>
      <c r="BE6" s="616"/>
      <c r="BF6" s="617"/>
      <c r="BG6" s="618">
        <v>1770197</v>
      </c>
      <c r="BH6" s="619"/>
      <c r="BI6" s="619"/>
      <c r="BJ6" s="619"/>
      <c r="BK6" s="619"/>
      <c r="BL6" s="619"/>
      <c r="BM6" s="619"/>
      <c r="BN6" s="620"/>
      <c r="BO6" s="671">
        <v>99.2</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118497</v>
      </c>
      <c r="CS6" s="619"/>
      <c r="CT6" s="619"/>
      <c r="CU6" s="619"/>
      <c r="CV6" s="619"/>
      <c r="CW6" s="619"/>
      <c r="CX6" s="619"/>
      <c r="CY6" s="620"/>
      <c r="CZ6" s="671">
        <v>0.8</v>
      </c>
      <c r="DA6" s="671"/>
      <c r="DB6" s="671"/>
      <c r="DC6" s="671"/>
      <c r="DD6" s="624" t="s">
        <v>206</v>
      </c>
      <c r="DE6" s="619"/>
      <c r="DF6" s="619"/>
      <c r="DG6" s="619"/>
      <c r="DH6" s="619"/>
      <c r="DI6" s="619"/>
      <c r="DJ6" s="619"/>
      <c r="DK6" s="619"/>
      <c r="DL6" s="619"/>
      <c r="DM6" s="619"/>
      <c r="DN6" s="619"/>
      <c r="DO6" s="619"/>
      <c r="DP6" s="620"/>
      <c r="DQ6" s="624">
        <v>118497</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4013</v>
      </c>
      <c r="S7" s="619"/>
      <c r="T7" s="619"/>
      <c r="U7" s="619"/>
      <c r="V7" s="619"/>
      <c r="W7" s="619"/>
      <c r="X7" s="619"/>
      <c r="Y7" s="620"/>
      <c r="Z7" s="671">
        <v>0</v>
      </c>
      <c r="AA7" s="671"/>
      <c r="AB7" s="671"/>
      <c r="AC7" s="671"/>
      <c r="AD7" s="672">
        <v>4013</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666724</v>
      </c>
      <c r="BH7" s="619"/>
      <c r="BI7" s="619"/>
      <c r="BJ7" s="619"/>
      <c r="BK7" s="619"/>
      <c r="BL7" s="619"/>
      <c r="BM7" s="619"/>
      <c r="BN7" s="620"/>
      <c r="BO7" s="671">
        <v>37.4</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2404693</v>
      </c>
      <c r="CS7" s="619"/>
      <c r="CT7" s="619"/>
      <c r="CU7" s="619"/>
      <c r="CV7" s="619"/>
      <c r="CW7" s="619"/>
      <c r="CX7" s="619"/>
      <c r="CY7" s="620"/>
      <c r="CZ7" s="671">
        <v>16.2</v>
      </c>
      <c r="DA7" s="671"/>
      <c r="DB7" s="671"/>
      <c r="DC7" s="671"/>
      <c r="DD7" s="624">
        <v>23097</v>
      </c>
      <c r="DE7" s="619"/>
      <c r="DF7" s="619"/>
      <c r="DG7" s="619"/>
      <c r="DH7" s="619"/>
      <c r="DI7" s="619"/>
      <c r="DJ7" s="619"/>
      <c r="DK7" s="619"/>
      <c r="DL7" s="619"/>
      <c r="DM7" s="619"/>
      <c r="DN7" s="619"/>
      <c r="DO7" s="619"/>
      <c r="DP7" s="620"/>
      <c r="DQ7" s="624">
        <v>1664965</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12923</v>
      </c>
      <c r="S8" s="619"/>
      <c r="T8" s="619"/>
      <c r="U8" s="619"/>
      <c r="V8" s="619"/>
      <c r="W8" s="619"/>
      <c r="X8" s="619"/>
      <c r="Y8" s="620"/>
      <c r="Z8" s="671">
        <v>0.1</v>
      </c>
      <c r="AA8" s="671"/>
      <c r="AB8" s="671"/>
      <c r="AC8" s="671"/>
      <c r="AD8" s="672">
        <v>12923</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30053</v>
      </c>
      <c r="BH8" s="619"/>
      <c r="BI8" s="619"/>
      <c r="BJ8" s="619"/>
      <c r="BK8" s="619"/>
      <c r="BL8" s="619"/>
      <c r="BM8" s="619"/>
      <c r="BN8" s="620"/>
      <c r="BO8" s="671">
        <v>1.7</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2526911</v>
      </c>
      <c r="CS8" s="619"/>
      <c r="CT8" s="619"/>
      <c r="CU8" s="619"/>
      <c r="CV8" s="619"/>
      <c r="CW8" s="619"/>
      <c r="CX8" s="619"/>
      <c r="CY8" s="620"/>
      <c r="CZ8" s="671">
        <v>17</v>
      </c>
      <c r="DA8" s="671"/>
      <c r="DB8" s="671"/>
      <c r="DC8" s="671"/>
      <c r="DD8" s="624">
        <v>32645</v>
      </c>
      <c r="DE8" s="619"/>
      <c r="DF8" s="619"/>
      <c r="DG8" s="619"/>
      <c r="DH8" s="619"/>
      <c r="DI8" s="619"/>
      <c r="DJ8" s="619"/>
      <c r="DK8" s="619"/>
      <c r="DL8" s="619"/>
      <c r="DM8" s="619"/>
      <c r="DN8" s="619"/>
      <c r="DO8" s="619"/>
      <c r="DP8" s="620"/>
      <c r="DQ8" s="624">
        <v>1451577</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12724</v>
      </c>
      <c r="S9" s="619"/>
      <c r="T9" s="619"/>
      <c r="U9" s="619"/>
      <c r="V9" s="619"/>
      <c r="W9" s="619"/>
      <c r="X9" s="619"/>
      <c r="Y9" s="620"/>
      <c r="Z9" s="671">
        <v>0.1</v>
      </c>
      <c r="AA9" s="671"/>
      <c r="AB9" s="671"/>
      <c r="AC9" s="671"/>
      <c r="AD9" s="672">
        <v>12724</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573462</v>
      </c>
      <c r="BH9" s="619"/>
      <c r="BI9" s="619"/>
      <c r="BJ9" s="619"/>
      <c r="BK9" s="619"/>
      <c r="BL9" s="619"/>
      <c r="BM9" s="619"/>
      <c r="BN9" s="620"/>
      <c r="BO9" s="671">
        <v>32.1</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2075709</v>
      </c>
      <c r="CS9" s="619"/>
      <c r="CT9" s="619"/>
      <c r="CU9" s="619"/>
      <c r="CV9" s="619"/>
      <c r="CW9" s="619"/>
      <c r="CX9" s="619"/>
      <c r="CY9" s="620"/>
      <c r="CZ9" s="671">
        <v>14</v>
      </c>
      <c r="DA9" s="671"/>
      <c r="DB9" s="671"/>
      <c r="DC9" s="671"/>
      <c r="DD9" s="624">
        <v>67294</v>
      </c>
      <c r="DE9" s="619"/>
      <c r="DF9" s="619"/>
      <c r="DG9" s="619"/>
      <c r="DH9" s="619"/>
      <c r="DI9" s="619"/>
      <c r="DJ9" s="619"/>
      <c r="DK9" s="619"/>
      <c r="DL9" s="619"/>
      <c r="DM9" s="619"/>
      <c r="DN9" s="619"/>
      <c r="DO9" s="619"/>
      <c r="DP9" s="620"/>
      <c r="DQ9" s="624">
        <v>1155260</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349929</v>
      </c>
      <c r="S10" s="619"/>
      <c r="T10" s="619"/>
      <c r="U10" s="619"/>
      <c r="V10" s="619"/>
      <c r="W10" s="619"/>
      <c r="X10" s="619"/>
      <c r="Y10" s="620"/>
      <c r="Z10" s="671">
        <v>2.2999999999999998</v>
      </c>
      <c r="AA10" s="671"/>
      <c r="AB10" s="671"/>
      <c r="AC10" s="671"/>
      <c r="AD10" s="672">
        <v>349929</v>
      </c>
      <c r="AE10" s="672"/>
      <c r="AF10" s="672"/>
      <c r="AG10" s="672"/>
      <c r="AH10" s="672"/>
      <c r="AI10" s="672"/>
      <c r="AJ10" s="672"/>
      <c r="AK10" s="672"/>
      <c r="AL10" s="641">
        <v>4.2</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37549</v>
      </c>
      <c r="BH10" s="619"/>
      <c r="BI10" s="619"/>
      <c r="BJ10" s="619"/>
      <c r="BK10" s="619"/>
      <c r="BL10" s="619"/>
      <c r="BM10" s="619"/>
      <c r="BN10" s="620"/>
      <c r="BO10" s="671">
        <v>2.1</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8878</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8878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34</v>
      </c>
      <c r="S11" s="619"/>
      <c r="T11" s="619"/>
      <c r="U11" s="619"/>
      <c r="V11" s="619"/>
      <c r="W11" s="619"/>
      <c r="X11" s="619"/>
      <c r="Y11" s="620"/>
      <c r="Z11" s="671">
        <v>0</v>
      </c>
      <c r="AA11" s="671"/>
      <c r="AB11" s="671"/>
      <c r="AC11" s="671"/>
      <c r="AD11" s="672">
        <v>34</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25660</v>
      </c>
      <c r="BH11" s="619"/>
      <c r="BI11" s="619"/>
      <c r="BJ11" s="619"/>
      <c r="BK11" s="619"/>
      <c r="BL11" s="619"/>
      <c r="BM11" s="619"/>
      <c r="BN11" s="620"/>
      <c r="BO11" s="671">
        <v>1.4</v>
      </c>
      <c r="BP11" s="671"/>
      <c r="BQ11" s="671"/>
      <c r="BR11" s="671"/>
      <c r="BS11" s="624" t="s">
        <v>109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742380</v>
      </c>
      <c r="CS11" s="619"/>
      <c r="CT11" s="619"/>
      <c r="CU11" s="619"/>
      <c r="CV11" s="619"/>
      <c r="CW11" s="619"/>
      <c r="CX11" s="619"/>
      <c r="CY11" s="620"/>
      <c r="CZ11" s="671">
        <v>5</v>
      </c>
      <c r="DA11" s="671"/>
      <c r="DB11" s="671"/>
      <c r="DC11" s="671"/>
      <c r="DD11" s="624">
        <v>64428</v>
      </c>
      <c r="DE11" s="619"/>
      <c r="DF11" s="619"/>
      <c r="DG11" s="619"/>
      <c r="DH11" s="619"/>
      <c r="DI11" s="619"/>
      <c r="DJ11" s="619"/>
      <c r="DK11" s="619"/>
      <c r="DL11" s="619"/>
      <c r="DM11" s="619"/>
      <c r="DN11" s="619"/>
      <c r="DO11" s="619"/>
      <c r="DP11" s="620"/>
      <c r="DQ11" s="624">
        <v>493059</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951083</v>
      </c>
      <c r="BH12" s="619"/>
      <c r="BI12" s="619"/>
      <c r="BJ12" s="619"/>
      <c r="BK12" s="619"/>
      <c r="BL12" s="619"/>
      <c r="BM12" s="619"/>
      <c r="BN12" s="620"/>
      <c r="BO12" s="671">
        <v>53.3</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484640</v>
      </c>
      <c r="CS12" s="619"/>
      <c r="CT12" s="619"/>
      <c r="CU12" s="619"/>
      <c r="CV12" s="619"/>
      <c r="CW12" s="619"/>
      <c r="CX12" s="619"/>
      <c r="CY12" s="620"/>
      <c r="CZ12" s="671">
        <v>3.3</v>
      </c>
      <c r="DA12" s="671"/>
      <c r="DB12" s="671"/>
      <c r="DC12" s="671"/>
      <c r="DD12" s="624">
        <v>32555</v>
      </c>
      <c r="DE12" s="619"/>
      <c r="DF12" s="619"/>
      <c r="DG12" s="619"/>
      <c r="DH12" s="619"/>
      <c r="DI12" s="619"/>
      <c r="DJ12" s="619"/>
      <c r="DK12" s="619"/>
      <c r="DL12" s="619"/>
      <c r="DM12" s="619"/>
      <c r="DN12" s="619"/>
      <c r="DO12" s="619"/>
      <c r="DP12" s="620"/>
      <c r="DQ12" s="624">
        <v>314558</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32071</v>
      </c>
      <c r="S13" s="619"/>
      <c r="T13" s="619"/>
      <c r="U13" s="619"/>
      <c r="V13" s="619"/>
      <c r="W13" s="619"/>
      <c r="X13" s="619"/>
      <c r="Y13" s="620"/>
      <c r="Z13" s="671">
        <v>0.2</v>
      </c>
      <c r="AA13" s="671"/>
      <c r="AB13" s="671"/>
      <c r="AC13" s="671"/>
      <c r="AD13" s="672">
        <v>32071</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945188</v>
      </c>
      <c r="BH13" s="619"/>
      <c r="BI13" s="619"/>
      <c r="BJ13" s="619"/>
      <c r="BK13" s="619"/>
      <c r="BL13" s="619"/>
      <c r="BM13" s="619"/>
      <c r="BN13" s="620"/>
      <c r="BO13" s="671">
        <v>53</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1224172</v>
      </c>
      <c r="CS13" s="619"/>
      <c r="CT13" s="619"/>
      <c r="CU13" s="619"/>
      <c r="CV13" s="619"/>
      <c r="CW13" s="619"/>
      <c r="CX13" s="619"/>
      <c r="CY13" s="620"/>
      <c r="CZ13" s="671">
        <v>8.3000000000000007</v>
      </c>
      <c r="DA13" s="671"/>
      <c r="DB13" s="671"/>
      <c r="DC13" s="671"/>
      <c r="DD13" s="624">
        <v>268268</v>
      </c>
      <c r="DE13" s="619"/>
      <c r="DF13" s="619"/>
      <c r="DG13" s="619"/>
      <c r="DH13" s="619"/>
      <c r="DI13" s="619"/>
      <c r="DJ13" s="619"/>
      <c r="DK13" s="619"/>
      <c r="DL13" s="619"/>
      <c r="DM13" s="619"/>
      <c r="DN13" s="619"/>
      <c r="DO13" s="619"/>
      <c r="DP13" s="620"/>
      <c r="DQ13" s="624">
        <v>939886</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53199</v>
      </c>
      <c r="BH14" s="619"/>
      <c r="BI14" s="619"/>
      <c r="BJ14" s="619"/>
      <c r="BK14" s="619"/>
      <c r="BL14" s="619"/>
      <c r="BM14" s="619"/>
      <c r="BN14" s="620"/>
      <c r="BO14" s="671">
        <v>3</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659506</v>
      </c>
      <c r="CS14" s="619"/>
      <c r="CT14" s="619"/>
      <c r="CU14" s="619"/>
      <c r="CV14" s="619"/>
      <c r="CW14" s="619"/>
      <c r="CX14" s="619"/>
      <c r="CY14" s="620"/>
      <c r="CZ14" s="671">
        <v>4.4000000000000004</v>
      </c>
      <c r="DA14" s="671"/>
      <c r="DB14" s="671"/>
      <c r="DC14" s="671"/>
      <c r="DD14" s="624">
        <v>84199</v>
      </c>
      <c r="DE14" s="619"/>
      <c r="DF14" s="619"/>
      <c r="DG14" s="619"/>
      <c r="DH14" s="619"/>
      <c r="DI14" s="619"/>
      <c r="DJ14" s="619"/>
      <c r="DK14" s="619"/>
      <c r="DL14" s="619"/>
      <c r="DM14" s="619"/>
      <c r="DN14" s="619"/>
      <c r="DO14" s="619"/>
      <c r="DP14" s="620"/>
      <c r="DQ14" s="624">
        <v>458269</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3902</v>
      </c>
      <c r="S15" s="619"/>
      <c r="T15" s="619"/>
      <c r="U15" s="619"/>
      <c r="V15" s="619"/>
      <c r="W15" s="619"/>
      <c r="X15" s="619"/>
      <c r="Y15" s="620"/>
      <c r="Z15" s="671">
        <v>0</v>
      </c>
      <c r="AA15" s="671"/>
      <c r="AB15" s="671"/>
      <c r="AC15" s="671"/>
      <c r="AD15" s="672">
        <v>3902</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99191</v>
      </c>
      <c r="BH15" s="619"/>
      <c r="BI15" s="619"/>
      <c r="BJ15" s="619"/>
      <c r="BK15" s="619"/>
      <c r="BL15" s="619"/>
      <c r="BM15" s="619"/>
      <c r="BN15" s="620"/>
      <c r="BO15" s="671">
        <v>5.6</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2264093</v>
      </c>
      <c r="CS15" s="619"/>
      <c r="CT15" s="619"/>
      <c r="CU15" s="619"/>
      <c r="CV15" s="619"/>
      <c r="CW15" s="619"/>
      <c r="CX15" s="619"/>
      <c r="CY15" s="620"/>
      <c r="CZ15" s="671">
        <v>15.3</v>
      </c>
      <c r="DA15" s="671"/>
      <c r="DB15" s="671"/>
      <c r="DC15" s="671"/>
      <c r="DD15" s="624">
        <v>1113593</v>
      </c>
      <c r="DE15" s="619"/>
      <c r="DF15" s="619"/>
      <c r="DG15" s="619"/>
      <c r="DH15" s="619"/>
      <c r="DI15" s="619"/>
      <c r="DJ15" s="619"/>
      <c r="DK15" s="619"/>
      <c r="DL15" s="619"/>
      <c r="DM15" s="619"/>
      <c r="DN15" s="619"/>
      <c r="DO15" s="619"/>
      <c r="DP15" s="620"/>
      <c r="DQ15" s="624">
        <v>997969</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6862411</v>
      </c>
      <c r="S16" s="619"/>
      <c r="T16" s="619"/>
      <c r="U16" s="619"/>
      <c r="V16" s="619"/>
      <c r="W16" s="619"/>
      <c r="X16" s="619"/>
      <c r="Y16" s="620"/>
      <c r="Z16" s="671">
        <v>45.1</v>
      </c>
      <c r="AA16" s="671"/>
      <c r="AB16" s="671"/>
      <c r="AC16" s="671"/>
      <c r="AD16" s="672">
        <v>5978228</v>
      </c>
      <c r="AE16" s="672"/>
      <c r="AF16" s="672"/>
      <c r="AG16" s="672"/>
      <c r="AH16" s="672"/>
      <c r="AI16" s="672"/>
      <c r="AJ16" s="672"/>
      <c r="AK16" s="672"/>
      <c r="AL16" s="641">
        <v>71.7</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8957</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5978228</v>
      </c>
      <c r="S17" s="619"/>
      <c r="T17" s="619"/>
      <c r="U17" s="619"/>
      <c r="V17" s="619"/>
      <c r="W17" s="619"/>
      <c r="X17" s="619"/>
      <c r="Y17" s="620"/>
      <c r="Z17" s="671">
        <v>39.299999999999997</v>
      </c>
      <c r="AA17" s="671"/>
      <c r="AB17" s="671"/>
      <c r="AC17" s="671"/>
      <c r="AD17" s="672">
        <v>5978228</v>
      </c>
      <c r="AE17" s="672"/>
      <c r="AF17" s="672"/>
      <c r="AG17" s="672"/>
      <c r="AH17" s="672"/>
      <c r="AI17" s="672"/>
      <c r="AJ17" s="672"/>
      <c r="AK17" s="672"/>
      <c r="AL17" s="641">
        <v>71.7</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2319112</v>
      </c>
      <c r="CS17" s="619"/>
      <c r="CT17" s="619"/>
      <c r="CU17" s="619"/>
      <c r="CV17" s="619"/>
      <c r="CW17" s="619"/>
      <c r="CX17" s="619"/>
      <c r="CY17" s="620"/>
      <c r="CZ17" s="671">
        <v>15.6</v>
      </c>
      <c r="DA17" s="671"/>
      <c r="DB17" s="671"/>
      <c r="DC17" s="671"/>
      <c r="DD17" s="624" t="s">
        <v>109</v>
      </c>
      <c r="DE17" s="619"/>
      <c r="DF17" s="619"/>
      <c r="DG17" s="619"/>
      <c r="DH17" s="619"/>
      <c r="DI17" s="619"/>
      <c r="DJ17" s="619"/>
      <c r="DK17" s="619"/>
      <c r="DL17" s="619"/>
      <c r="DM17" s="619"/>
      <c r="DN17" s="619"/>
      <c r="DO17" s="619"/>
      <c r="DP17" s="620"/>
      <c r="DQ17" s="624">
        <v>2290834</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884182</v>
      </c>
      <c r="S18" s="619"/>
      <c r="T18" s="619"/>
      <c r="U18" s="619"/>
      <c r="V18" s="619"/>
      <c r="W18" s="619"/>
      <c r="X18" s="619"/>
      <c r="Y18" s="620"/>
      <c r="Z18" s="671">
        <v>5.8</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14438</v>
      </c>
      <c r="BH19" s="619"/>
      <c r="BI19" s="619"/>
      <c r="BJ19" s="619"/>
      <c r="BK19" s="619"/>
      <c r="BL19" s="619"/>
      <c r="BM19" s="619"/>
      <c r="BN19" s="620"/>
      <c r="BO19" s="671">
        <v>0.8</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9179149</v>
      </c>
      <c r="S20" s="619"/>
      <c r="T20" s="619"/>
      <c r="U20" s="619"/>
      <c r="V20" s="619"/>
      <c r="W20" s="619"/>
      <c r="X20" s="619"/>
      <c r="Y20" s="620"/>
      <c r="Z20" s="671">
        <v>60.3</v>
      </c>
      <c r="AA20" s="671"/>
      <c r="AB20" s="671"/>
      <c r="AC20" s="671"/>
      <c r="AD20" s="672">
        <v>8294966</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14438</v>
      </c>
      <c r="BH20" s="619"/>
      <c r="BI20" s="619"/>
      <c r="BJ20" s="619"/>
      <c r="BK20" s="619"/>
      <c r="BL20" s="619"/>
      <c r="BM20" s="619"/>
      <c r="BN20" s="620"/>
      <c r="BO20" s="671">
        <v>0.8</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14837548</v>
      </c>
      <c r="CS20" s="619"/>
      <c r="CT20" s="619"/>
      <c r="CU20" s="619"/>
      <c r="CV20" s="619"/>
      <c r="CW20" s="619"/>
      <c r="CX20" s="619"/>
      <c r="CY20" s="620"/>
      <c r="CZ20" s="671">
        <v>100</v>
      </c>
      <c r="DA20" s="671"/>
      <c r="DB20" s="671"/>
      <c r="DC20" s="671"/>
      <c r="DD20" s="624">
        <v>1686079</v>
      </c>
      <c r="DE20" s="619"/>
      <c r="DF20" s="619"/>
      <c r="DG20" s="619"/>
      <c r="DH20" s="619"/>
      <c r="DI20" s="619"/>
      <c r="DJ20" s="619"/>
      <c r="DK20" s="619"/>
      <c r="DL20" s="619"/>
      <c r="DM20" s="619"/>
      <c r="DN20" s="619"/>
      <c r="DO20" s="619"/>
      <c r="DP20" s="620"/>
      <c r="DQ20" s="624">
        <v>9893752</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3359</v>
      </c>
      <c r="S21" s="619"/>
      <c r="T21" s="619"/>
      <c r="U21" s="619"/>
      <c r="V21" s="619"/>
      <c r="W21" s="619"/>
      <c r="X21" s="619"/>
      <c r="Y21" s="620"/>
      <c r="Z21" s="671">
        <v>0</v>
      </c>
      <c r="AA21" s="671"/>
      <c r="AB21" s="671"/>
      <c r="AC21" s="671"/>
      <c r="AD21" s="672">
        <v>3359</v>
      </c>
      <c r="AE21" s="672"/>
      <c r="AF21" s="672"/>
      <c r="AG21" s="672"/>
      <c r="AH21" s="672"/>
      <c r="AI21" s="672"/>
      <c r="AJ21" s="672"/>
      <c r="AK21" s="672"/>
      <c r="AL21" s="641">
        <v>0</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14438</v>
      </c>
      <c r="BH21" s="619"/>
      <c r="BI21" s="619"/>
      <c r="BJ21" s="619"/>
      <c r="BK21" s="619"/>
      <c r="BL21" s="619"/>
      <c r="BM21" s="619"/>
      <c r="BN21" s="620"/>
      <c r="BO21" s="671">
        <v>0.8</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59833</v>
      </c>
      <c r="S22" s="619"/>
      <c r="T22" s="619"/>
      <c r="U22" s="619"/>
      <c r="V22" s="619"/>
      <c r="W22" s="619"/>
      <c r="X22" s="619"/>
      <c r="Y22" s="620"/>
      <c r="Z22" s="671">
        <v>0.4</v>
      </c>
      <c r="AA22" s="671"/>
      <c r="AB22" s="671"/>
      <c r="AC22" s="671"/>
      <c r="AD22" s="672" t="s">
        <v>109</v>
      </c>
      <c r="AE22" s="672"/>
      <c r="AF22" s="672"/>
      <c r="AG22" s="672"/>
      <c r="AH22" s="672"/>
      <c r="AI22" s="672"/>
      <c r="AJ22" s="672"/>
      <c r="AK22" s="672"/>
      <c r="AL22" s="641" t="s">
        <v>109</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118680</v>
      </c>
      <c r="S23" s="619"/>
      <c r="T23" s="619"/>
      <c r="U23" s="619"/>
      <c r="V23" s="619"/>
      <c r="W23" s="619"/>
      <c r="X23" s="619"/>
      <c r="Y23" s="620"/>
      <c r="Z23" s="671">
        <v>0.8</v>
      </c>
      <c r="AA23" s="671"/>
      <c r="AB23" s="671"/>
      <c r="AC23" s="671"/>
      <c r="AD23" s="672">
        <v>9693</v>
      </c>
      <c r="AE23" s="672"/>
      <c r="AF23" s="672"/>
      <c r="AG23" s="672"/>
      <c r="AH23" s="672"/>
      <c r="AI23" s="672"/>
      <c r="AJ23" s="672"/>
      <c r="AK23" s="672"/>
      <c r="AL23" s="641">
        <v>0.1</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72197</v>
      </c>
      <c r="S24" s="619"/>
      <c r="T24" s="619"/>
      <c r="U24" s="619"/>
      <c r="V24" s="619"/>
      <c r="W24" s="619"/>
      <c r="X24" s="619"/>
      <c r="Y24" s="620"/>
      <c r="Z24" s="671">
        <v>0.5</v>
      </c>
      <c r="AA24" s="671"/>
      <c r="AB24" s="671"/>
      <c r="AC24" s="671"/>
      <c r="AD24" s="672" t="s">
        <v>109</v>
      </c>
      <c r="AE24" s="672"/>
      <c r="AF24" s="672"/>
      <c r="AG24" s="672"/>
      <c r="AH24" s="672"/>
      <c r="AI24" s="672"/>
      <c r="AJ24" s="672"/>
      <c r="AK24" s="672"/>
      <c r="AL24" s="641" t="s">
        <v>109</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5320836</v>
      </c>
      <c r="CS24" s="669"/>
      <c r="CT24" s="669"/>
      <c r="CU24" s="669"/>
      <c r="CV24" s="669"/>
      <c r="CW24" s="669"/>
      <c r="CX24" s="669"/>
      <c r="CY24" s="716"/>
      <c r="CZ24" s="720">
        <v>35.9</v>
      </c>
      <c r="DA24" s="721"/>
      <c r="DB24" s="721"/>
      <c r="DC24" s="722"/>
      <c r="DD24" s="715">
        <v>4347139</v>
      </c>
      <c r="DE24" s="669"/>
      <c r="DF24" s="669"/>
      <c r="DG24" s="669"/>
      <c r="DH24" s="669"/>
      <c r="DI24" s="669"/>
      <c r="DJ24" s="669"/>
      <c r="DK24" s="716"/>
      <c r="DL24" s="715">
        <v>3941620</v>
      </c>
      <c r="DM24" s="669"/>
      <c r="DN24" s="669"/>
      <c r="DO24" s="669"/>
      <c r="DP24" s="669"/>
      <c r="DQ24" s="669"/>
      <c r="DR24" s="669"/>
      <c r="DS24" s="669"/>
      <c r="DT24" s="669"/>
      <c r="DU24" s="669"/>
      <c r="DV24" s="716"/>
      <c r="DW24" s="717">
        <v>44.8</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939585</v>
      </c>
      <c r="S25" s="619"/>
      <c r="T25" s="619"/>
      <c r="U25" s="619"/>
      <c r="V25" s="619"/>
      <c r="W25" s="619"/>
      <c r="X25" s="619"/>
      <c r="Y25" s="620"/>
      <c r="Z25" s="671">
        <v>6.2</v>
      </c>
      <c r="AA25" s="671"/>
      <c r="AB25" s="671"/>
      <c r="AC25" s="671"/>
      <c r="AD25" s="672" t="s">
        <v>109</v>
      </c>
      <c r="AE25" s="672"/>
      <c r="AF25" s="672"/>
      <c r="AG25" s="672"/>
      <c r="AH25" s="672"/>
      <c r="AI25" s="672"/>
      <c r="AJ25" s="672"/>
      <c r="AK25" s="672"/>
      <c r="AL25" s="641" t="s">
        <v>109</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1896950</v>
      </c>
      <c r="CS25" s="637"/>
      <c r="CT25" s="637"/>
      <c r="CU25" s="637"/>
      <c r="CV25" s="637"/>
      <c r="CW25" s="637"/>
      <c r="CX25" s="637"/>
      <c r="CY25" s="638"/>
      <c r="CZ25" s="621">
        <v>12.8</v>
      </c>
      <c r="DA25" s="639"/>
      <c r="DB25" s="639"/>
      <c r="DC25" s="640"/>
      <c r="DD25" s="624">
        <v>1768045</v>
      </c>
      <c r="DE25" s="637"/>
      <c r="DF25" s="637"/>
      <c r="DG25" s="637"/>
      <c r="DH25" s="637"/>
      <c r="DI25" s="637"/>
      <c r="DJ25" s="637"/>
      <c r="DK25" s="638"/>
      <c r="DL25" s="624">
        <v>1666819</v>
      </c>
      <c r="DM25" s="637"/>
      <c r="DN25" s="637"/>
      <c r="DO25" s="637"/>
      <c r="DP25" s="637"/>
      <c r="DQ25" s="637"/>
      <c r="DR25" s="637"/>
      <c r="DS25" s="637"/>
      <c r="DT25" s="637"/>
      <c r="DU25" s="637"/>
      <c r="DV25" s="638"/>
      <c r="DW25" s="641">
        <v>18.899999999999999</v>
      </c>
      <c r="DX25" s="642"/>
      <c r="DY25" s="642"/>
      <c r="DZ25" s="642"/>
      <c r="EA25" s="642"/>
      <c r="EB25" s="642"/>
      <c r="EC25" s="643"/>
    </row>
    <row r="26" spans="2:133" ht="11.25" customHeight="1" x14ac:dyDescent="0.15">
      <c r="B26" s="709" t="s">
        <v>273</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1135502</v>
      </c>
      <c r="CS26" s="619"/>
      <c r="CT26" s="619"/>
      <c r="CU26" s="619"/>
      <c r="CV26" s="619"/>
      <c r="CW26" s="619"/>
      <c r="CX26" s="619"/>
      <c r="CY26" s="620"/>
      <c r="CZ26" s="621">
        <v>7.7</v>
      </c>
      <c r="DA26" s="639"/>
      <c r="DB26" s="639"/>
      <c r="DC26" s="640"/>
      <c r="DD26" s="624">
        <v>1035680</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762722</v>
      </c>
      <c r="S27" s="619"/>
      <c r="T27" s="619"/>
      <c r="U27" s="619"/>
      <c r="V27" s="619"/>
      <c r="W27" s="619"/>
      <c r="X27" s="619"/>
      <c r="Y27" s="620"/>
      <c r="Z27" s="671">
        <v>5</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1784635</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1104804</v>
      </c>
      <c r="CS27" s="637"/>
      <c r="CT27" s="637"/>
      <c r="CU27" s="637"/>
      <c r="CV27" s="637"/>
      <c r="CW27" s="637"/>
      <c r="CX27" s="637"/>
      <c r="CY27" s="638"/>
      <c r="CZ27" s="621">
        <v>7.4</v>
      </c>
      <c r="DA27" s="639"/>
      <c r="DB27" s="639"/>
      <c r="DC27" s="640"/>
      <c r="DD27" s="624">
        <v>288290</v>
      </c>
      <c r="DE27" s="637"/>
      <c r="DF27" s="637"/>
      <c r="DG27" s="637"/>
      <c r="DH27" s="637"/>
      <c r="DI27" s="637"/>
      <c r="DJ27" s="637"/>
      <c r="DK27" s="638"/>
      <c r="DL27" s="624">
        <v>288259</v>
      </c>
      <c r="DM27" s="637"/>
      <c r="DN27" s="637"/>
      <c r="DO27" s="637"/>
      <c r="DP27" s="637"/>
      <c r="DQ27" s="637"/>
      <c r="DR27" s="637"/>
      <c r="DS27" s="637"/>
      <c r="DT27" s="637"/>
      <c r="DU27" s="637"/>
      <c r="DV27" s="638"/>
      <c r="DW27" s="641">
        <v>3.3</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22951</v>
      </c>
      <c r="S28" s="619"/>
      <c r="T28" s="619"/>
      <c r="U28" s="619"/>
      <c r="V28" s="619"/>
      <c r="W28" s="619"/>
      <c r="X28" s="619"/>
      <c r="Y28" s="620"/>
      <c r="Z28" s="671">
        <v>0.2</v>
      </c>
      <c r="AA28" s="671"/>
      <c r="AB28" s="671"/>
      <c r="AC28" s="671"/>
      <c r="AD28" s="672">
        <v>6916</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2319082</v>
      </c>
      <c r="CS28" s="619"/>
      <c r="CT28" s="619"/>
      <c r="CU28" s="619"/>
      <c r="CV28" s="619"/>
      <c r="CW28" s="619"/>
      <c r="CX28" s="619"/>
      <c r="CY28" s="620"/>
      <c r="CZ28" s="621">
        <v>15.6</v>
      </c>
      <c r="DA28" s="639"/>
      <c r="DB28" s="639"/>
      <c r="DC28" s="640"/>
      <c r="DD28" s="624">
        <v>2290804</v>
      </c>
      <c r="DE28" s="619"/>
      <c r="DF28" s="619"/>
      <c r="DG28" s="619"/>
      <c r="DH28" s="619"/>
      <c r="DI28" s="619"/>
      <c r="DJ28" s="619"/>
      <c r="DK28" s="620"/>
      <c r="DL28" s="624">
        <v>1986542</v>
      </c>
      <c r="DM28" s="619"/>
      <c r="DN28" s="619"/>
      <c r="DO28" s="619"/>
      <c r="DP28" s="619"/>
      <c r="DQ28" s="619"/>
      <c r="DR28" s="619"/>
      <c r="DS28" s="619"/>
      <c r="DT28" s="619"/>
      <c r="DU28" s="619"/>
      <c r="DV28" s="620"/>
      <c r="DW28" s="641">
        <v>22.6</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78423</v>
      </c>
      <c r="S29" s="619"/>
      <c r="T29" s="619"/>
      <c r="U29" s="619"/>
      <c r="V29" s="619"/>
      <c r="W29" s="619"/>
      <c r="X29" s="619"/>
      <c r="Y29" s="620"/>
      <c r="Z29" s="671">
        <v>0.5</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2318884</v>
      </c>
      <c r="CS29" s="637"/>
      <c r="CT29" s="637"/>
      <c r="CU29" s="637"/>
      <c r="CV29" s="637"/>
      <c r="CW29" s="637"/>
      <c r="CX29" s="637"/>
      <c r="CY29" s="638"/>
      <c r="CZ29" s="621">
        <v>15.6</v>
      </c>
      <c r="DA29" s="639"/>
      <c r="DB29" s="639"/>
      <c r="DC29" s="640"/>
      <c r="DD29" s="624">
        <v>2290606</v>
      </c>
      <c r="DE29" s="637"/>
      <c r="DF29" s="637"/>
      <c r="DG29" s="637"/>
      <c r="DH29" s="637"/>
      <c r="DI29" s="637"/>
      <c r="DJ29" s="637"/>
      <c r="DK29" s="638"/>
      <c r="DL29" s="624">
        <v>1986344</v>
      </c>
      <c r="DM29" s="637"/>
      <c r="DN29" s="637"/>
      <c r="DO29" s="637"/>
      <c r="DP29" s="637"/>
      <c r="DQ29" s="637"/>
      <c r="DR29" s="637"/>
      <c r="DS29" s="637"/>
      <c r="DT29" s="637"/>
      <c r="DU29" s="637"/>
      <c r="DV29" s="638"/>
      <c r="DW29" s="641">
        <v>22.6</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79530</v>
      </c>
      <c r="S30" s="619"/>
      <c r="T30" s="619"/>
      <c r="U30" s="619"/>
      <c r="V30" s="619"/>
      <c r="W30" s="619"/>
      <c r="X30" s="619"/>
      <c r="Y30" s="620"/>
      <c r="Z30" s="671">
        <v>0.5</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98.6</v>
      </c>
      <c r="BH30" s="685"/>
      <c r="BI30" s="685"/>
      <c r="BJ30" s="685"/>
      <c r="BK30" s="685"/>
      <c r="BL30" s="685"/>
      <c r="BM30" s="686">
        <v>92.7</v>
      </c>
      <c r="BN30" s="685"/>
      <c r="BO30" s="685"/>
      <c r="BP30" s="685"/>
      <c r="BQ30" s="687"/>
      <c r="BR30" s="684">
        <v>98.2</v>
      </c>
      <c r="BS30" s="685"/>
      <c r="BT30" s="685"/>
      <c r="BU30" s="685"/>
      <c r="BV30" s="685"/>
      <c r="BW30" s="685"/>
      <c r="BX30" s="686">
        <v>91.2</v>
      </c>
      <c r="BY30" s="685"/>
      <c r="BZ30" s="685"/>
      <c r="CA30" s="685"/>
      <c r="CB30" s="687"/>
      <c r="CD30" s="690"/>
      <c r="CE30" s="691"/>
      <c r="CF30" s="655" t="s">
        <v>289</v>
      </c>
      <c r="CG30" s="652"/>
      <c r="CH30" s="652"/>
      <c r="CI30" s="652"/>
      <c r="CJ30" s="652"/>
      <c r="CK30" s="652"/>
      <c r="CL30" s="652"/>
      <c r="CM30" s="652"/>
      <c r="CN30" s="652"/>
      <c r="CO30" s="652"/>
      <c r="CP30" s="652"/>
      <c r="CQ30" s="653"/>
      <c r="CR30" s="618">
        <v>2125009</v>
      </c>
      <c r="CS30" s="619"/>
      <c r="CT30" s="619"/>
      <c r="CU30" s="619"/>
      <c r="CV30" s="619"/>
      <c r="CW30" s="619"/>
      <c r="CX30" s="619"/>
      <c r="CY30" s="620"/>
      <c r="CZ30" s="621">
        <v>14.3</v>
      </c>
      <c r="DA30" s="639"/>
      <c r="DB30" s="639"/>
      <c r="DC30" s="640"/>
      <c r="DD30" s="624">
        <v>2097334</v>
      </c>
      <c r="DE30" s="619"/>
      <c r="DF30" s="619"/>
      <c r="DG30" s="619"/>
      <c r="DH30" s="619"/>
      <c r="DI30" s="619"/>
      <c r="DJ30" s="619"/>
      <c r="DK30" s="620"/>
      <c r="DL30" s="624">
        <v>1793832</v>
      </c>
      <c r="DM30" s="619"/>
      <c r="DN30" s="619"/>
      <c r="DO30" s="619"/>
      <c r="DP30" s="619"/>
      <c r="DQ30" s="619"/>
      <c r="DR30" s="619"/>
      <c r="DS30" s="619"/>
      <c r="DT30" s="619"/>
      <c r="DU30" s="619"/>
      <c r="DV30" s="620"/>
      <c r="DW30" s="641">
        <v>20.399999999999999</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168460</v>
      </c>
      <c r="S31" s="619"/>
      <c r="T31" s="619"/>
      <c r="U31" s="619"/>
      <c r="V31" s="619"/>
      <c r="W31" s="619"/>
      <c r="X31" s="619"/>
      <c r="Y31" s="620"/>
      <c r="Z31" s="671">
        <v>1.1000000000000001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98.5</v>
      </c>
      <c r="BH31" s="637"/>
      <c r="BI31" s="637"/>
      <c r="BJ31" s="637"/>
      <c r="BK31" s="637"/>
      <c r="BL31" s="637"/>
      <c r="BM31" s="673">
        <v>95.6</v>
      </c>
      <c r="BN31" s="683"/>
      <c r="BO31" s="683"/>
      <c r="BP31" s="683"/>
      <c r="BQ31" s="647"/>
      <c r="BR31" s="682">
        <v>98.6</v>
      </c>
      <c r="BS31" s="637"/>
      <c r="BT31" s="637"/>
      <c r="BU31" s="637"/>
      <c r="BV31" s="637"/>
      <c r="BW31" s="637"/>
      <c r="BX31" s="673">
        <v>94.9</v>
      </c>
      <c r="BY31" s="683"/>
      <c r="BZ31" s="683"/>
      <c r="CA31" s="683"/>
      <c r="CB31" s="647"/>
      <c r="CD31" s="690"/>
      <c r="CE31" s="691"/>
      <c r="CF31" s="655" t="s">
        <v>293</v>
      </c>
      <c r="CG31" s="652"/>
      <c r="CH31" s="652"/>
      <c r="CI31" s="652"/>
      <c r="CJ31" s="652"/>
      <c r="CK31" s="652"/>
      <c r="CL31" s="652"/>
      <c r="CM31" s="652"/>
      <c r="CN31" s="652"/>
      <c r="CO31" s="652"/>
      <c r="CP31" s="652"/>
      <c r="CQ31" s="653"/>
      <c r="CR31" s="618">
        <v>193875</v>
      </c>
      <c r="CS31" s="637"/>
      <c r="CT31" s="637"/>
      <c r="CU31" s="637"/>
      <c r="CV31" s="637"/>
      <c r="CW31" s="637"/>
      <c r="CX31" s="637"/>
      <c r="CY31" s="638"/>
      <c r="CZ31" s="621">
        <v>1.3</v>
      </c>
      <c r="DA31" s="639"/>
      <c r="DB31" s="639"/>
      <c r="DC31" s="640"/>
      <c r="DD31" s="624">
        <v>193272</v>
      </c>
      <c r="DE31" s="637"/>
      <c r="DF31" s="637"/>
      <c r="DG31" s="637"/>
      <c r="DH31" s="637"/>
      <c r="DI31" s="637"/>
      <c r="DJ31" s="637"/>
      <c r="DK31" s="638"/>
      <c r="DL31" s="624">
        <v>192512</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605150</v>
      </c>
      <c r="S32" s="619"/>
      <c r="T32" s="619"/>
      <c r="U32" s="619"/>
      <c r="V32" s="619"/>
      <c r="W32" s="619"/>
      <c r="X32" s="619"/>
      <c r="Y32" s="620"/>
      <c r="Z32" s="671">
        <v>4</v>
      </c>
      <c r="AA32" s="671"/>
      <c r="AB32" s="671"/>
      <c r="AC32" s="671"/>
      <c r="AD32" s="672">
        <v>25199</v>
      </c>
      <c r="AE32" s="672"/>
      <c r="AF32" s="672"/>
      <c r="AG32" s="672"/>
      <c r="AH32" s="672"/>
      <c r="AI32" s="672"/>
      <c r="AJ32" s="672"/>
      <c r="AK32" s="672"/>
      <c r="AL32" s="641">
        <v>0.3</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98.4</v>
      </c>
      <c r="BH32" s="603"/>
      <c r="BI32" s="603"/>
      <c r="BJ32" s="603"/>
      <c r="BK32" s="603"/>
      <c r="BL32" s="603"/>
      <c r="BM32" s="666">
        <v>89.8</v>
      </c>
      <c r="BN32" s="603"/>
      <c r="BO32" s="603"/>
      <c r="BP32" s="603"/>
      <c r="BQ32" s="660"/>
      <c r="BR32" s="681">
        <v>97.7</v>
      </c>
      <c r="BS32" s="603"/>
      <c r="BT32" s="603"/>
      <c r="BU32" s="603"/>
      <c r="BV32" s="603"/>
      <c r="BW32" s="603"/>
      <c r="BX32" s="666">
        <v>87.7</v>
      </c>
      <c r="BY32" s="603"/>
      <c r="BZ32" s="603"/>
      <c r="CA32" s="603"/>
      <c r="CB32" s="660"/>
      <c r="CD32" s="692"/>
      <c r="CE32" s="693"/>
      <c r="CF32" s="655" t="s">
        <v>296</v>
      </c>
      <c r="CG32" s="652"/>
      <c r="CH32" s="652"/>
      <c r="CI32" s="652"/>
      <c r="CJ32" s="652"/>
      <c r="CK32" s="652"/>
      <c r="CL32" s="652"/>
      <c r="CM32" s="652"/>
      <c r="CN32" s="652"/>
      <c r="CO32" s="652"/>
      <c r="CP32" s="652"/>
      <c r="CQ32" s="653"/>
      <c r="CR32" s="618">
        <v>198</v>
      </c>
      <c r="CS32" s="619"/>
      <c r="CT32" s="619"/>
      <c r="CU32" s="619"/>
      <c r="CV32" s="619"/>
      <c r="CW32" s="619"/>
      <c r="CX32" s="619"/>
      <c r="CY32" s="620"/>
      <c r="CZ32" s="621">
        <v>0</v>
      </c>
      <c r="DA32" s="639"/>
      <c r="DB32" s="639"/>
      <c r="DC32" s="640"/>
      <c r="DD32" s="624">
        <v>198</v>
      </c>
      <c r="DE32" s="619"/>
      <c r="DF32" s="619"/>
      <c r="DG32" s="619"/>
      <c r="DH32" s="619"/>
      <c r="DI32" s="619"/>
      <c r="DJ32" s="619"/>
      <c r="DK32" s="620"/>
      <c r="DL32" s="624">
        <v>198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3139408</v>
      </c>
      <c r="S33" s="619"/>
      <c r="T33" s="619"/>
      <c r="U33" s="619"/>
      <c r="V33" s="619"/>
      <c r="W33" s="619"/>
      <c r="X33" s="619"/>
      <c r="Y33" s="620"/>
      <c r="Z33" s="671">
        <v>20.6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7821676</v>
      </c>
      <c r="CS33" s="637"/>
      <c r="CT33" s="637"/>
      <c r="CU33" s="637"/>
      <c r="CV33" s="637"/>
      <c r="CW33" s="637"/>
      <c r="CX33" s="637"/>
      <c r="CY33" s="638"/>
      <c r="CZ33" s="621">
        <v>52.7</v>
      </c>
      <c r="DA33" s="639"/>
      <c r="DB33" s="639"/>
      <c r="DC33" s="640"/>
      <c r="DD33" s="624">
        <v>5246674</v>
      </c>
      <c r="DE33" s="637"/>
      <c r="DF33" s="637"/>
      <c r="DG33" s="637"/>
      <c r="DH33" s="637"/>
      <c r="DI33" s="637"/>
      <c r="DJ33" s="637"/>
      <c r="DK33" s="638"/>
      <c r="DL33" s="624">
        <v>3339676</v>
      </c>
      <c r="DM33" s="637"/>
      <c r="DN33" s="637"/>
      <c r="DO33" s="637"/>
      <c r="DP33" s="637"/>
      <c r="DQ33" s="637"/>
      <c r="DR33" s="637"/>
      <c r="DS33" s="637"/>
      <c r="DT33" s="637"/>
      <c r="DU33" s="637"/>
      <c r="DV33" s="638"/>
      <c r="DW33" s="641">
        <v>38</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1919636</v>
      </c>
      <c r="CS34" s="619"/>
      <c r="CT34" s="619"/>
      <c r="CU34" s="619"/>
      <c r="CV34" s="619"/>
      <c r="CW34" s="619"/>
      <c r="CX34" s="619"/>
      <c r="CY34" s="620"/>
      <c r="CZ34" s="621">
        <v>12.9</v>
      </c>
      <c r="DA34" s="639"/>
      <c r="DB34" s="639"/>
      <c r="DC34" s="640"/>
      <c r="DD34" s="624">
        <v>1343163</v>
      </c>
      <c r="DE34" s="619"/>
      <c r="DF34" s="619"/>
      <c r="DG34" s="619"/>
      <c r="DH34" s="619"/>
      <c r="DI34" s="619"/>
      <c r="DJ34" s="619"/>
      <c r="DK34" s="620"/>
      <c r="DL34" s="624">
        <v>1032745</v>
      </c>
      <c r="DM34" s="619"/>
      <c r="DN34" s="619"/>
      <c r="DO34" s="619"/>
      <c r="DP34" s="619"/>
      <c r="DQ34" s="619"/>
      <c r="DR34" s="619"/>
      <c r="DS34" s="619"/>
      <c r="DT34" s="619"/>
      <c r="DU34" s="619"/>
      <c r="DV34" s="620"/>
      <c r="DW34" s="641">
        <v>11.7</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458208</v>
      </c>
      <c r="S35" s="619"/>
      <c r="T35" s="619"/>
      <c r="U35" s="619"/>
      <c r="V35" s="619"/>
      <c r="W35" s="619"/>
      <c r="X35" s="619"/>
      <c r="Y35" s="620"/>
      <c r="Z35" s="671">
        <v>3</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2440759</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4497</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155761</v>
      </c>
      <c r="CS35" s="637"/>
      <c r="CT35" s="637"/>
      <c r="CU35" s="637"/>
      <c r="CV35" s="637"/>
      <c r="CW35" s="637"/>
      <c r="CX35" s="637"/>
      <c r="CY35" s="638"/>
      <c r="CZ35" s="621">
        <v>1</v>
      </c>
      <c r="DA35" s="639"/>
      <c r="DB35" s="639"/>
      <c r="DC35" s="640"/>
      <c r="DD35" s="624">
        <v>105820</v>
      </c>
      <c r="DE35" s="637"/>
      <c r="DF35" s="637"/>
      <c r="DG35" s="637"/>
      <c r="DH35" s="637"/>
      <c r="DI35" s="637"/>
      <c r="DJ35" s="637"/>
      <c r="DK35" s="638"/>
      <c r="DL35" s="624">
        <v>102182</v>
      </c>
      <c r="DM35" s="637"/>
      <c r="DN35" s="637"/>
      <c r="DO35" s="637"/>
      <c r="DP35" s="637"/>
      <c r="DQ35" s="637"/>
      <c r="DR35" s="637"/>
      <c r="DS35" s="637"/>
      <c r="DT35" s="637"/>
      <c r="DU35" s="637"/>
      <c r="DV35" s="638"/>
      <c r="DW35" s="641">
        <v>1.2</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15229447</v>
      </c>
      <c r="S36" s="659"/>
      <c r="T36" s="659"/>
      <c r="U36" s="659"/>
      <c r="V36" s="659"/>
      <c r="W36" s="659"/>
      <c r="X36" s="659"/>
      <c r="Y36" s="662"/>
      <c r="Z36" s="663">
        <v>100</v>
      </c>
      <c r="AA36" s="663"/>
      <c r="AB36" s="663"/>
      <c r="AC36" s="663"/>
      <c r="AD36" s="664">
        <v>8340133</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871533</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-30080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3444079</v>
      </c>
      <c r="CS36" s="619"/>
      <c r="CT36" s="619"/>
      <c r="CU36" s="619"/>
      <c r="CV36" s="619"/>
      <c r="CW36" s="619"/>
      <c r="CX36" s="619"/>
      <c r="CY36" s="620"/>
      <c r="CZ36" s="621">
        <v>23.2</v>
      </c>
      <c r="DA36" s="639"/>
      <c r="DB36" s="639"/>
      <c r="DC36" s="640"/>
      <c r="DD36" s="624">
        <v>2214492</v>
      </c>
      <c r="DE36" s="619"/>
      <c r="DF36" s="619"/>
      <c r="DG36" s="619"/>
      <c r="DH36" s="619"/>
      <c r="DI36" s="619"/>
      <c r="DJ36" s="619"/>
      <c r="DK36" s="620"/>
      <c r="DL36" s="624">
        <v>1556995</v>
      </c>
      <c r="DM36" s="619"/>
      <c r="DN36" s="619"/>
      <c r="DO36" s="619"/>
      <c r="DP36" s="619"/>
      <c r="DQ36" s="619"/>
      <c r="DR36" s="619"/>
      <c r="DS36" s="619"/>
      <c r="DT36" s="619"/>
      <c r="DU36" s="619"/>
      <c r="DV36" s="620"/>
      <c r="DW36" s="641">
        <v>17.7</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510201</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2824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1329530</v>
      </c>
      <c r="CS37" s="637"/>
      <c r="CT37" s="637"/>
      <c r="CU37" s="637"/>
      <c r="CV37" s="637"/>
      <c r="CW37" s="637"/>
      <c r="CX37" s="637"/>
      <c r="CY37" s="638"/>
      <c r="CZ37" s="621">
        <v>9</v>
      </c>
      <c r="DA37" s="639"/>
      <c r="DB37" s="639"/>
      <c r="DC37" s="640"/>
      <c r="DD37" s="624">
        <v>464512</v>
      </c>
      <c r="DE37" s="637"/>
      <c r="DF37" s="637"/>
      <c r="DG37" s="637"/>
      <c r="DH37" s="637"/>
      <c r="DI37" s="637"/>
      <c r="DJ37" s="637"/>
      <c r="DK37" s="638"/>
      <c r="DL37" s="624">
        <v>424057</v>
      </c>
      <c r="DM37" s="637"/>
      <c r="DN37" s="637"/>
      <c r="DO37" s="637"/>
      <c r="DP37" s="637"/>
      <c r="DQ37" s="637"/>
      <c r="DR37" s="637"/>
      <c r="DS37" s="637"/>
      <c r="DT37" s="637"/>
      <c r="DU37" s="637"/>
      <c r="DV37" s="638"/>
      <c r="DW37" s="641">
        <v>4.8</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111870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5057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917804</v>
      </c>
      <c r="CS38" s="619"/>
      <c r="CT38" s="619"/>
      <c r="CU38" s="619"/>
      <c r="CV38" s="619"/>
      <c r="CW38" s="619"/>
      <c r="CX38" s="619"/>
      <c r="CY38" s="620"/>
      <c r="CZ38" s="621">
        <v>6.2</v>
      </c>
      <c r="DA38" s="639"/>
      <c r="DB38" s="639"/>
      <c r="DC38" s="640"/>
      <c r="DD38" s="624">
        <v>786355</v>
      </c>
      <c r="DE38" s="619"/>
      <c r="DF38" s="619"/>
      <c r="DG38" s="619"/>
      <c r="DH38" s="619"/>
      <c r="DI38" s="619"/>
      <c r="DJ38" s="619"/>
      <c r="DK38" s="620"/>
      <c r="DL38" s="624">
        <v>647754</v>
      </c>
      <c r="DM38" s="619"/>
      <c r="DN38" s="619"/>
      <c r="DO38" s="619"/>
      <c r="DP38" s="619"/>
      <c r="DQ38" s="619"/>
      <c r="DR38" s="619"/>
      <c r="DS38" s="619"/>
      <c r="DT38" s="619"/>
      <c r="DU38" s="619"/>
      <c r="DV38" s="620"/>
      <c r="DW38" s="641">
        <v>7.4</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30450</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1046752</v>
      </c>
      <c r="CS39" s="637"/>
      <c r="CT39" s="637"/>
      <c r="CU39" s="637"/>
      <c r="CV39" s="637"/>
      <c r="CW39" s="637"/>
      <c r="CX39" s="637"/>
      <c r="CY39" s="638"/>
      <c r="CZ39" s="621">
        <v>7.1</v>
      </c>
      <c r="DA39" s="639"/>
      <c r="DB39" s="639"/>
      <c r="DC39" s="640"/>
      <c r="DD39" s="624">
        <v>494345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199418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106</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337644</v>
      </c>
      <c r="CS40" s="619"/>
      <c r="CT40" s="619"/>
      <c r="CU40" s="619"/>
      <c r="CV40" s="619"/>
      <c r="CW40" s="619"/>
      <c r="CX40" s="619"/>
      <c r="CY40" s="620"/>
      <c r="CZ40" s="621">
        <v>2.2999999999999998</v>
      </c>
      <c r="DA40" s="639"/>
      <c r="DB40" s="639"/>
      <c r="DC40" s="640"/>
      <c r="DD40" s="624">
        <v>302499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717287</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317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1695036</v>
      </c>
      <c r="CS42" s="619"/>
      <c r="CT42" s="619"/>
      <c r="CU42" s="619"/>
      <c r="CV42" s="619"/>
      <c r="CW42" s="619"/>
      <c r="CX42" s="619"/>
      <c r="CY42" s="620"/>
      <c r="CZ42" s="621">
        <v>11.4</v>
      </c>
      <c r="DA42" s="622"/>
      <c r="DB42" s="622"/>
      <c r="DC42" s="623"/>
      <c r="DD42" s="624">
        <v>299939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44740</v>
      </c>
      <c r="CS43" s="637"/>
      <c r="CT43" s="637"/>
      <c r="CU43" s="637"/>
      <c r="CV43" s="637"/>
      <c r="CW43" s="637"/>
      <c r="CX43" s="637"/>
      <c r="CY43" s="638"/>
      <c r="CZ43" s="621">
        <v>0.3</v>
      </c>
      <c r="DA43" s="639"/>
      <c r="DB43" s="639"/>
      <c r="DC43" s="640"/>
      <c r="DD43" s="624">
        <v>44740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1686079</v>
      </c>
      <c r="CS44" s="619"/>
      <c r="CT44" s="619"/>
      <c r="CU44" s="619"/>
      <c r="CV44" s="619"/>
      <c r="CW44" s="619"/>
      <c r="CX44" s="619"/>
      <c r="CY44" s="620"/>
      <c r="CZ44" s="621">
        <v>11.4</v>
      </c>
      <c r="DA44" s="622"/>
      <c r="DB44" s="622"/>
      <c r="DC44" s="623"/>
      <c r="DD44" s="624">
        <v>299939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330289</v>
      </c>
      <c r="CS45" s="637"/>
      <c r="CT45" s="637"/>
      <c r="CU45" s="637"/>
      <c r="CV45" s="637"/>
      <c r="CW45" s="637"/>
      <c r="CX45" s="637"/>
      <c r="CY45" s="638"/>
      <c r="CZ45" s="621">
        <v>2.2000000000000002</v>
      </c>
      <c r="DA45" s="639"/>
      <c r="DB45" s="639"/>
      <c r="DC45" s="640"/>
      <c r="DD45" s="624">
        <v>9177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1335948</v>
      </c>
      <c r="CS46" s="619"/>
      <c r="CT46" s="619"/>
      <c r="CU46" s="619"/>
      <c r="CV46" s="619"/>
      <c r="CW46" s="619"/>
      <c r="CX46" s="619"/>
      <c r="CY46" s="620"/>
      <c r="CZ46" s="621">
        <v>9</v>
      </c>
      <c r="DA46" s="622"/>
      <c r="DB46" s="622"/>
      <c r="DC46" s="623"/>
      <c r="DD46" s="624">
        <v>286620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8957</v>
      </c>
      <c r="CS47" s="637"/>
      <c r="CT47" s="637"/>
      <c r="CU47" s="637"/>
      <c r="CV47" s="637"/>
      <c r="CW47" s="637"/>
      <c r="CX47" s="637"/>
      <c r="CY47" s="638"/>
      <c r="CZ47" s="621">
        <v>0.1</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14837548</v>
      </c>
      <c r="CS49" s="603"/>
      <c r="CT49" s="603"/>
      <c r="CU49" s="603"/>
      <c r="CV49" s="603"/>
      <c r="CW49" s="603"/>
      <c r="CX49" s="603"/>
      <c r="CY49" s="604"/>
      <c r="CZ49" s="605">
        <v>100</v>
      </c>
      <c r="DA49" s="606"/>
      <c r="DB49" s="606"/>
      <c r="DC49" s="607"/>
      <c r="DD49" s="608">
        <v>9893752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31" zoomScale="70" zoomScaleNormal="25" zoomScaleSheetLayoutView="70" workbookViewId="0">
      <selection activeCell="CH12" sqref="CH12:CV1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15215</v>
      </c>
      <c r="R7" s="1131"/>
      <c r="S7" s="1131"/>
      <c r="T7" s="1131"/>
      <c r="U7" s="1131"/>
      <c r="V7" s="1131">
        <v>14823</v>
      </c>
      <c r="W7" s="1131"/>
      <c r="X7" s="1131"/>
      <c r="Y7" s="1131"/>
      <c r="Z7" s="1131"/>
      <c r="AA7" s="1131">
        <v>391</v>
      </c>
      <c r="AB7" s="1131"/>
      <c r="AC7" s="1131"/>
      <c r="AD7" s="1131"/>
      <c r="AE7" s="1132"/>
      <c r="AF7" s="1133">
        <v>353</v>
      </c>
      <c r="AG7" s="1134"/>
      <c r="AH7" s="1134"/>
      <c r="AI7" s="1134"/>
      <c r="AJ7" s="1135"/>
      <c r="AK7" s="1117">
        <v>66</v>
      </c>
      <c r="AL7" s="1118"/>
      <c r="AM7" s="1118"/>
      <c r="AN7" s="1118"/>
      <c r="AO7" s="1118"/>
      <c r="AP7" s="1118">
        <v>19733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557</v>
      </c>
      <c r="BT7" s="1122"/>
      <c r="BU7" s="1122"/>
      <c r="BV7" s="1122"/>
      <c r="BW7" s="1122"/>
      <c r="BX7" s="1122"/>
      <c r="BY7" s="1122"/>
      <c r="BZ7" s="1122"/>
      <c r="CA7" s="1122"/>
      <c r="CB7" s="1122"/>
      <c r="CC7" s="1122"/>
      <c r="CD7" s="1122"/>
      <c r="CE7" s="1122"/>
      <c r="CF7" s="1122"/>
      <c r="CG7" s="1123"/>
      <c r="CH7" s="1114">
        <v>-1</v>
      </c>
      <c r="CI7" s="1115"/>
      <c r="CJ7" s="1115"/>
      <c r="CK7" s="1115"/>
      <c r="CL7" s="1116"/>
      <c r="CM7" s="1114">
        <v>51</v>
      </c>
      <c r="CN7" s="1115"/>
      <c r="CO7" s="1115"/>
      <c r="CP7" s="1115"/>
      <c r="CQ7" s="1116"/>
      <c r="CR7" s="1114">
        <v>9</v>
      </c>
      <c r="CS7" s="1115"/>
      <c r="CT7" s="1115"/>
      <c r="CU7" s="1115"/>
      <c r="CV7" s="1116"/>
      <c r="CW7" s="1114" t="s">
        <v>491</v>
      </c>
      <c r="CX7" s="1115"/>
      <c r="CY7" s="1115"/>
      <c r="CZ7" s="1115"/>
      <c r="DA7" s="1116"/>
      <c r="DB7" s="1114" t="s">
        <v>491</v>
      </c>
      <c r="DC7" s="1115"/>
      <c r="DD7" s="1115"/>
      <c r="DE7" s="1115"/>
      <c r="DF7" s="1116"/>
      <c r="DG7" s="1114" t="s">
        <v>491</v>
      </c>
      <c r="DH7" s="1115"/>
      <c r="DI7" s="1115"/>
      <c r="DJ7" s="1115"/>
      <c r="DK7" s="1116"/>
      <c r="DL7" s="1114" t="s">
        <v>491</v>
      </c>
      <c r="DM7" s="1115"/>
      <c r="DN7" s="1115"/>
      <c r="DO7" s="1115"/>
      <c r="DP7" s="1116"/>
      <c r="DQ7" s="1114" t="s">
        <v>491</v>
      </c>
      <c r="DR7" s="1115"/>
      <c r="DS7" s="1115"/>
      <c r="DT7" s="1115"/>
      <c r="DU7" s="1116"/>
      <c r="DV7" s="1141"/>
      <c r="DW7" s="1142"/>
      <c r="DX7" s="1142"/>
      <c r="DY7" s="1142"/>
      <c r="DZ7" s="1143"/>
      <c r="EA7" s="205"/>
    </row>
    <row r="8" spans="1:131" s="206" customFormat="1" ht="26.25" customHeight="1" x14ac:dyDescent="0.15">
      <c r="A8" s="212">
        <v>2</v>
      </c>
      <c r="B8" s="1057" t="s">
        <v>361</v>
      </c>
      <c r="C8" s="1058"/>
      <c r="D8" s="1058"/>
      <c r="E8" s="1058"/>
      <c r="F8" s="1058"/>
      <c r="G8" s="1058"/>
      <c r="H8" s="1058"/>
      <c r="I8" s="1058"/>
      <c r="J8" s="1058"/>
      <c r="K8" s="1058"/>
      <c r="L8" s="1058"/>
      <c r="M8" s="1058"/>
      <c r="N8" s="1058"/>
      <c r="O8" s="1058"/>
      <c r="P8" s="1059"/>
      <c r="Q8" s="1069">
        <v>35</v>
      </c>
      <c r="R8" s="1070"/>
      <c r="S8" s="1070"/>
      <c r="T8" s="1070"/>
      <c r="U8" s="1070"/>
      <c r="V8" s="1070">
        <v>35</v>
      </c>
      <c r="W8" s="1070"/>
      <c r="X8" s="1070"/>
      <c r="Y8" s="1070"/>
      <c r="Z8" s="1070"/>
      <c r="AA8" s="1070">
        <v>0</v>
      </c>
      <c r="AB8" s="1070"/>
      <c r="AC8" s="1070"/>
      <c r="AD8" s="1070"/>
      <c r="AE8" s="1071"/>
      <c r="AF8" s="1063">
        <v>0</v>
      </c>
      <c r="AG8" s="1064"/>
      <c r="AH8" s="1064"/>
      <c r="AI8" s="1064"/>
      <c r="AJ8" s="1065"/>
      <c r="AK8" s="1112">
        <v>9</v>
      </c>
      <c r="AL8" s="1113"/>
      <c r="AM8" s="1113"/>
      <c r="AN8" s="1113"/>
      <c r="AO8" s="1113"/>
      <c r="AP8" s="1113" t="s">
        <v>491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558</v>
      </c>
      <c r="BT8" s="1041"/>
      <c r="BU8" s="1041"/>
      <c r="BV8" s="1041"/>
      <c r="BW8" s="1041"/>
      <c r="BX8" s="1041"/>
      <c r="BY8" s="1041"/>
      <c r="BZ8" s="1041"/>
      <c r="CA8" s="1041"/>
      <c r="CB8" s="1041"/>
      <c r="CC8" s="1041"/>
      <c r="CD8" s="1041"/>
      <c r="CE8" s="1041"/>
      <c r="CF8" s="1041"/>
      <c r="CG8" s="1042"/>
      <c r="CH8" s="1015">
        <v>2</v>
      </c>
      <c r="CI8" s="1016"/>
      <c r="CJ8" s="1016"/>
      <c r="CK8" s="1016"/>
      <c r="CL8" s="1017"/>
      <c r="CM8" s="1015">
        <v>3</v>
      </c>
      <c r="CN8" s="1016"/>
      <c r="CO8" s="1016"/>
      <c r="CP8" s="1016"/>
      <c r="CQ8" s="1017"/>
      <c r="CR8" s="1015">
        <v>5</v>
      </c>
      <c r="CS8" s="1016"/>
      <c r="CT8" s="1016"/>
      <c r="CU8" s="1016"/>
      <c r="CV8" s="1017"/>
      <c r="CW8" s="1015" t="s">
        <v>491</v>
      </c>
      <c r="CX8" s="1016"/>
      <c r="CY8" s="1016"/>
      <c r="CZ8" s="1016"/>
      <c r="DA8" s="1017"/>
      <c r="DB8" s="1015" t="s">
        <v>491</v>
      </c>
      <c r="DC8" s="1016"/>
      <c r="DD8" s="1016"/>
      <c r="DE8" s="1016"/>
      <c r="DF8" s="1017"/>
      <c r="DG8" s="1015" t="s">
        <v>491</v>
      </c>
      <c r="DH8" s="1016"/>
      <c r="DI8" s="1016"/>
      <c r="DJ8" s="1016"/>
      <c r="DK8" s="1017"/>
      <c r="DL8" s="1015" t="s">
        <v>491</v>
      </c>
      <c r="DM8" s="1016"/>
      <c r="DN8" s="1016"/>
      <c r="DO8" s="1016"/>
      <c r="DP8" s="1017"/>
      <c r="DQ8" s="1015" t="s">
        <v>491</v>
      </c>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559</v>
      </c>
      <c r="BT9" s="1041"/>
      <c r="BU9" s="1041"/>
      <c r="BV9" s="1041"/>
      <c r="BW9" s="1041"/>
      <c r="BX9" s="1041"/>
      <c r="BY9" s="1041"/>
      <c r="BZ9" s="1041"/>
      <c r="CA9" s="1041"/>
      <c r="CB9" s="1041"/>
      <c r="CC9" s="1041"/>
      <c r="CD9" s="1041"/>
      <c r="CE9" s="1041"/>
      <c r="CF9" s="1041"/>
      <c r="CG9" s="1042"/>
      <c r="CH9" s="1015">
        <v>9</v>
      </c>
      <c r="CI9" s="1016"/>
      <c r="CJ9" s="1016"/>
      <c r="CK9" s="1016"/>
      <c r="CL9" s="1017"/>
      <c r="CM9" s="1015">
        <v>53</v>
      </c>
      <c r="CN9" s="1016"/>
      <c r="CO9" s="1016"/>
      <c r="CP9" s="1016"/>
      <c r="CQ9" s="1017"/>
      <c r="CR9" s="1015">
        <v>20</v>
      </c>
      <c r="CS9" s="1016"/>
      <c r="CT9" s="1016"/>
      <c r="CU9" s="1016"/>
      <c r="CV9" s="1017"/>
      <c r="CW9" s="1015" t="s">
        <v>491</v>
      </c>
      <c r="CX9" s="1016"/>
      <c r="CY9" s="1016"/>
      <c r="CZ9" s="1016"/>
      <c r="DA9" s="1017"/>
      <c r="DB9" s="1015" t="s">
        <v>491</v>
      </c>
      <c r="DC9" s="1016"/>
      <c r="DD9" s="1016"/>
      <c r="DE9" s="1016"/>
      <c r="DF9" s="1017"/>
      <c r="DG9" s="1015" t="s">
        <v>491</v>
      </c>
      <c r="DH9" s="1016"/>
      <c r="DI9" s="1016"/>
      <c r="DJ9" s="1016"/>
      <c r="DK9" s="1017"/>
      <c r="DL9" s="1015" t="s">
        <v>491</v>
      </c>
      <c r="DM9" s="1016"/>
      <c r="DN9" s="1016"/>
      <c r="DO9" s="1016"/>
      <c r="DP9" s="1017"/>
      <c r="DQ9" s="1015" t="s">
        <v>491</v>
      </c>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15250</v>
      </c>
      <c r="R23" s="1095"/>
      <c r="S23" s="1095"/>
      <c r="T23" s="1095"/>
      <c r="U23" s="1095"/>
      <c r="V23" s="1095">
        <v>14858</v>
      </c>
      <c r="W23" s="1095"/>
      <c r="X23" s="1095"/>
      <c r="Y23" s="1095"/>
      <c r="Z23" s="1095"/>
      <c r="AA23" s="1095">
        <v>392</v>
      </c>
      <c r="AB23" s="1095"/>
      <c r="AC23" s="1095"/>
      <c r="AD23" s="1095"/>
      <c r="AE23" s="1096"/>
      <c r="AF23" s="1097">
        <v>353</v>
      </c>
      <c r="AG23" s="1095"/>
      <c r="AH23" s="1095"/>
      <c r="AI23" s="1095"/>
      <c r="AJ23" s="1098"/>
      <c r="AK23" s="1099"/>
      <c r="AL23" s="1100"/>
      <c r="AM23" s="1100"/>
      <c r="AN23" s="1100"/>
      <c r="AO23" s="1100"/>
      <c r="AP23" s="1095">
        <v>19733</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3086</v>
      </c>
      <c r="R28" s="1080"/>
      <c r="S28" s="1080"/>
      <c r="T28" s="1080"/>
      <c r="U28" s="1080"/>
      <c r="V28" s="1080">
        <v>3077</v>
      </c>
      <c r="W28" s="1080"/>
      <c r="X28" s="1080"/>
      <c r="Y28" s="1080"/>
      <c r="Z28" s="1080"/>
      <c r="AA28" s="1080">
        <v>9</v>
      </c>
      <c r="AB28" s="1080"/>
      <c r="AC28" s="1080"/>
      <c r="AD28" s="1080"/>
      <c r="AE28" s="1081"/>
      <c r="AF28" s="1082">
        <v>9</v>
      </c>
      <c r="AG28" s="1080"/>
      <c r="AH28" s="1080"/>
      <c r="AI28" s="1080"/>
      <c r="AJ28" s="1083"/>
      <c r="AK28" s="1084">
        <v>284</v>
      </c>
      <c r="AL28" s="1072"/>
      <c r="AM28" s="1072"/>
      <c r="AN28" s="1072"/>
      <c r="AO28" s="1072"/>
      <c r="AP28" s="1072">
        <v>23</v>
      </c>
      <c r="AQ28" s="1072"/>
      <c r="AR28" s="1072"/>
      <c r="AS28" s="1072"/>
      <c r="AT28" s="1072"/>
      <c r="AU28" s="1072">
        <v>2</v>
      </c>
      <c r="AV28" s="1072"/>
      <c r="AW28" s="1072"/>
      <c r="AX28" s="1072"/>
      <c r="AY28" s="1072"/>
      <c r="AZ28" s="1073" t="s">
        <v>491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377</v>
      </c>
      <c r="C29" s="1058"/>
      <c r="D29" s="1058"/>
      <c r="E29" s="1058"/>
      <c r="F29" s="1058"/>
      <c r="G29" s="1058"/>
      <c r="H29" s="1058"/>
      <c r="I29" s="1058"/>
      <c r="J29" s="1058"/>
      <c r="K29" s="1058"/>
      <c r="L29" s="1058"/>
      <c r="M29" s="1058"/>
      <c r="N29" s="1058"/>
      <c r="O29" s="1058"/>
      <c r="P29" s="1059"/>
      <c r="Q29" s="1069">
        <v>275</v>
      </c>
      <c r="R29" s="1070"/>
      <c r="S29" s="1070"/>
      <c r="T29" s="1070"/>
      <c r="U29" s="1070"/>
      <c r="V29" s="1070">
        <v>275</v>
      </c>
      <c r="W29" s="1070"/>
      <c r="X29" s="1070"/>
      <c r="Y29" s="1070"/>
      <c r="Z29" s="1070"/>
      <c r="AA29" s="1070">
        <v>0</v>
      </c>
      <c r="AB29" s="1070"/>
      <c r="AC29" s="1070"/>
      <c r="AD29" s="1070"/>
      <c r="AE29" s="1071"/>
      <c r="AF29" s="1063">
        <v>0</v>
      </c>
      <c r="AG29" s="1064"/>
      <c r="AH29" s="1064"/>
      <c r="AI29" s="1064"/>
      <c r="AJ29" s="1065"/>
      <c r="AK29" s="1006">
        <v>78</v>
      </c>
      <c r="AL29" s="997"/>
      <c r="AM29" s="997"/>
      <c r="AN29" s="997"/>
      <c r="AO29" s="997"/>
      <c r="AP29" s="997" t="s">
        <v>491</v>
      </c>
      <c r="AQ29" s="997"/>
      <c r="AR29" s="997"/>
      <c r="AS29" s="997"/>
      <c r="AT29" s="997"/>
      <c r="AU29" s="997" t="s">
        <v>491</v>
      </c>
      <c r="AV29" s="997"/>
      <c r="AW29" s="997"/>
      <c r="AX29" s="997"/>
      <c r="AY29" s="997"/>
      <c r="AZ29" s="1068" t="s">
        <v>491</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378</v>
      </c>
      <c r="C30" s="1058"/>
      <c r="D30" s="1058"/>
      <c r="E30" s="1058"/>
      <c r="F30" s="1058"/>
      <c r="G30" s="1058"/>
      <c r="H30" s="1058"/>
      <c r="I30" s="1058"/>
      <c r="J30" s="1058"/>
      <c r="K30" s="1058"/>
      <c r="L30" s="1058"/>
      <c r="M30" s="1058"/>
      <c r="N30" s="1058"/>
      <c r="O30" s="1058"/>
      <c r="P30" s="1059"/>
      <c r="Q30" s="1069">
        <v>2233</v>
      </c>
      <c r="R30" s="1070"/>
      <c r="S30" s="1070"/>
      <c r="T30" s="1070"/>
      <c r="U30" s="1070"/>
      <c r="V30" s="1070">
        <v>2208</v>
      </c>
      <c r="W30" s="1070"/>
      <c r="X30" s="1070"/>
      <c r="Y30" s="1070"/>
      <c r="Z30" s="1070"/>
      <c r="AA30" s="1070">
        <v>25</v>
      </c>
      <c r="AB30" s="1070"/>
      <c r="AC30" s="1070"/>
      <c r="AD30" s="1070"/>
      <c r="AE30" s="1071"/>
      <c r="AF30" s="1063">
        <v>25</v>
      </c>
      <c r="AG30" s="1064"/>
      <c r="AH30" s="1064"/>
      <c r="AI30" s="1064"/>
      <c r="AJ30" s="1065"/>
      <c r="AK30" s="1006">
        <v>364</v>
      </c>
      <c r="AL30" s="997"/>
      <c r="AM30" s="997"/>
      <c r="AN30" s="997"/>
      <c r="AO30" s="997"/>
      <c r="AP30" s="997" t="s">
        <v>491</v>
      </c>
      <c r="AQ30" s="997"/>
      <c r="AR30" s="997"/>
      <c r="AS30" s="997"/>
      <c r="AT30" s="997"/>
      <c r="AU30" s="997" t="s">
        <v>491</v>
      </c>
      <c r="AV30" s="997"/>
      <c r="AW30" s="997"/>
      <c r="AX30" s="997"/>
      <c r="AY30" s="997"/>
      <c r="AZ30" s="1068" t="s">
        <v>491</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379</v>
      </c>
      <c r="C31" s="1058"/>
      <c r="D31" s="1058"/>
      <c r="E31" s="1058"/>
      <c r="F31" s="1058"/>
      <c r="G31" s="1058"/>
      <c r="H31" s="1058"/>
      <c r="I31" s="1058"/>
      <c r="J31" s="1058"/>
      <c r="K31" s="1058"/>
      <c r="L31" s="1058"/>
      <c r="M31" s="1058"/>
      <c r="N31" s="1058"/>
      <c r="O31" s="1058"/>
      <c r="P31" s="1059"/>
      <c r="Q31" s="1069">
        <v>1270</v>
      </c>
      <c r="R31" s="1070"/>
      <c r="S31" s="1070"/>
      <c r="T31" s="1070"/>
      <c r="U31" s="1070"/>
      <c r="V31" s="1070">
        <v>1293</v>
      </c>
      <c r="W31" s="1070"/>
      <c r="X31" s="1070"/>
      <c r="Y31" s="1070"/>
      <c r="Z31" s="1070"/>
      <c r="AA31" s="1070">
        <v>-23</v>
      </c>
      <c r="AB31" s="1070"/>
      <c r="AC31" s="1070"/>
      <c r="AD31" s="1070"/>
      <c r="AE31" s="1071"/>
      <c r="AF31" s="1063">
        <v>57</v>
      </c>
      <c r="AG31" s="1064"/>
      <c r="AH31" s="1064"/>
      <c r="AI31" s="1064"/>
      <c r="AJ31" s="1065"/>
      <c r="AK31" s="1006">
        <v>447</v>
      </c>
      <c r="AL31" s="997"/>
      <c r="AM31" s="997"/>
      <c r="AN31" s="997"/>
      <c r="AO31" s="997"/>
      <c r="AP31" s="997">
        <v>869</v>
      </c>
      <c r="AQ31" s="997"/>
      <c r="AR31" s="997"/>
      <c r="AS31" s="997"/>
      <c r="AT31" s="997"/>
      <c r="AU31" s="997">
        <v>682</v>
      </c>
      <c r="AV31" s="997"/>
      <c r="AW31" s="997"/>
      <c r="AX31" s="997"/>
      <c r="AY31" s="997"/>
      <c r="AZ31" s="1068" t="s">
        <v>491</v>
      </c>
      <c r="BA31" s="1068"/>
      <c r="BB31" s="1068"/>
      <c r="BC31" s="1068"/>
      <c r="BD31" s="1068"/>
      <c r="BE31" s="1052" t="s">
        <v>380</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381</v>
      </c>
      <c r="C32" s="1058"/>
      <c r="D32" s="1058"/>
      <c r="E32" s="1058"/>
      <c r="F32" s="1058"/>
      <c r="G32" s="1058"/>
      <c r="H32" s="1058"/>
      <c r="I32" s="1058"/>
      <c r="J32" s="1058"/>
      <c r="K32" s="1058"/>
      <c r="L32" s="1058"/>
      <c r="M32" s="1058"/>
      <c r="N32" s="1058"/>
      <c r="O32" s="1058"/>
      <c r="P32" s="1059"/>
      <c r="Q32" s="1069">
        <v>492</v>
      </c>
      <c r="R32" s="1070"/>
      <c r="S32" s="1070"/>
      <c r="T32" s="1070"/>
      <c r="U32" s="1070"/>
      <c r="V32" s="1070">
        <v>595</v>
      </c>
      <c r="W32" s="1070"/>
      <c r="X32" s="1070"/>
      <c r="Y32" s="1070"/>
      <c r="Z32" s="1070"/>
      <c r="AA32" s="1070">
        <v>-103</v>
      </c>
      <c r="AB32" s="1070"/>
      <c r="AC32" s="1070"/>
      <c r="AD32" s="1070"/>
      <c r="AE32" s="1071"/>
      <c r="AF32" s="1063">
        <v>334</v>
      </c>
      <c r="AG32" s="1064"/>
      <c r="AH32" s="1064"/>
      <c r="AI32" s="1064"/>
      <c r="AJ32" s="1065"/>
      <c r="AK32" s="1006">
        <v>112</v>
      </c>
      <c r="AL32" s="997"/>
      <c r="AM32" s="997"/>
      <c r="AN32" s="997"/>
      <c r="AO32" s="997"/>
      <c r="AP32" s="997">
        <v>3198</v>
      </c>
      <c r="AQ32" s="997"/>
      <c r="AR32" s="997"/>
      <c r="AS32" s="997"/>
      <c r="AT32" s="997"/>
      <c r="AU32" s="997">
        <v>936</v>
      </c>
      <c r="AV32" s="997"/>
      <c r="AW32" s="997"/>
      <c r="AX32" s="997"/>
      <c r="AY32" s="997"/>
      <c r="AZ32" s="1068" t="s">
        <v>491</v>
      </c>
      <c r="BA32" s="1068"/>
      <c r="BB32" s="1068"/>
      <c r="BC32" s="1068"/>
      <c r="BD32" s="1068"/>
      <c r="BE32" s="1052" t="s">
        <v>380</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382</v>
      </c>
      <c r="C33" s="1058"/>
      <c r="D33" s="1058"/>
      <c r="E33" s="1058"/>
      <c r="F33" s="1058"/>
      <c r="G33" s="1058"/>
      <c r="H33" s="1058"/>
      <c r="I33" s="1058"/>
      <c r="J33" s="1058"/>
      <c r="K33" s="1058"/>
      <c r="L33" s="1058"/>
      <c r="M33" s="1058"/>
      <c r="N33" s="1058"/>
      <c r="O33" s="1058"/>
      <c r="P33" s="1059"/>
      <c r="Q33" s="1069">
        <v>1654</v>
      </c>
      <c r="R33" s="1070"/>
      <c r="S33" s="1070"/>
      <c r="T33" s="1070"/>
      <c r="U33" s="1070"/>
      <c r="V33" s="1070">
        <v>1659</v>
      </c>
      <c r="W33" s="1070"/>
      <c r="X33" s="1070"/>
      <c r="Y33" s="1070"/>
      <c r="Z33" s="1070"/>
      <c r="AA33" s="1070">
        <v>-5</v>
      </c>
      <c r="AB33" s="1070"/>
      <c r="AC33" s="1070"/>
      <c r="AD33" s="1070"/>
      <c r="AE33" s="1071"/>
      <c r="AF33" s="1063">
        <v>56</v>
      </c>
      <c r="AG33" s="1064"/>
      <c r="AH33" s="1064"/>
      <c r="AI33" s="1064"/>
      <c r="AJ33" s="1065"/>
      <c r="AK33" s="1006">
        <v>872</v>
      </c>
      <c r="AL33" s="997"/>
      <c r="AM33" s="997"/>
      <c r="AN33" s="997"/>
      <c r="AO33" s="997"/>
      <c r="AP33" s="997">
        <v>14805</v>
      </c>
      <c r="AQ33" s="997"/>
      <c r="AR33" s="997"/>
      <c r="AS33" s="997"/>
      <c r="AT33" s="997"/>
      <c r="AU33" s="997">
        <v>11342</v>
      </c>
      <c r="AV33" s="997"/>
      <c r="AW33" s="997"/>
      <c r="AX33" s="997"/>
      <c r="AY33" s="997"/>
      <c r="AZ33" s="1068" t="s">
        <v>491</v>
      </c>
      <c r="BA33" s="1068"/>
      <c r="BB33" s="1068"/>
      <c r="BC33" s="1068"/>
      <c r="BD33" s="1068"/>
      <c r="BE33" s="1052" t="s">
        <v>380</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383</v>
      </c>
      <c r="C34" s="1058"/>
      <c r="D34" s="1058"/>
      <c r="E34" s="1058"/>
      <c r="F34" s="1058"/>
      <c r="G34" s="1058"/>
      <c r="H34" s="1058"/>
      <c r="I34" s="1058"/>
      <c r="J34" s="1058"/>
      <c r="K34" s="1058"/>
      <c r="L34" s="1058"/>
      <c r="M34" s="1058"/>
      <c r="N34" s="1058"/>
      <c r="O34" s="1058"/>
      <c r="P34" s="1059"/>
      <c r="Q34" s="1069">
        <v>2</v>
      </c>
      <c r="R34" s="1070"/>
      <c r="S34" s="1070"/>
      <c r="T34" s="1070"/>
      <c r="U34" s="1070"/>
      <c r="V34" s="1070">
        <v>2</v>
      </c>
      <c r="W34" s="1070"/>
      <c r="X34" s="1070"/>
      <c r="Y34" s="1070"/>
      <c r="Z34" s="1070"/>
      <c r="AA34" s="1070" t="s">
        <v>491</v>
      </c>
      <c r="AB34" s="1070"/>
      <c r="AC34" s="1070"/>
      <c r="AD34" s="1070"/>
      <c r="AE34" s="1071"/>
      <c r="AF34" s="1063" t="s">
        <v>384</v>
      </c>
      <c r="AG34" s="1064"/>
      <c r="AH34" s="1064"/>
      <c r="AI34" s="1064"/>
      <c r="AJ34" s="1065"/>
      <c r="AK34" s="1006">
        <v>2</v>
      </c>
      <c r="AL34" s="997"/>
      <c r="AM34" s="997"/>
      <c r="AN34" s="997"/>
      <c r="AO34" s="997"/>
      <c r="AP34" s="997" t="s">
        <v>491</v>
      </c>
      <c r="AQ34" s="997"/>
      <c r="AR34" s="997"/>
      <c r="AS34" s="997"/>
      <c r="AT34" s="997"/>
      <c r="AU34" s="997" t="s">
        <v>491</v>
      </c>
      <c r="AV34" s="997"/>
      <c r="AW34" s="997"/>
      <c r="AX34" s="997"/>
      <c r="AY34" s="997"/>
      <c r="AZ34" s="1068" t="s">
        <v>491</v>
      </c>
      <c r="BA34" s="1068"/>
      <c r="BB34" s="1068"/>
      <c r="BC34" s="1068"/>
      <c r="BD34" s="1068"/>
      <c r="BE34" s="1052" t="s">
        <v>385</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386</v>
      </c>
      <c r="C35" s="1058"/>
      <c r="D35" s="1058"/>
      <c r="E35" s="1058"/>
      <c r="F35" s="1058"/>
      <c r="G35" s="1058"/>
      <c r="H35" s="1058"/>
      <c r="I35" s="1058"/>
      <c r="J35" s="1058"/>
      <c r="K35" s="1058"/>
      <c r="L35" s="1058"/>
      <c r="M35" s="1058"/>
      <c r="N35" s="1058"/>
      <c r="O35" s="1058"/>
      <c r="P35" s="1059"/>
      <c r="Q35" s="1069">
        <v>53</v>
      </c>
      <c r="R35" s="1070"/>
      <c r="S35" s="1070"/>
      <c r="T35" s="1070"/>
      <c r="U35" s="1070"/>
      <c r="V35" s="1070">
        <v>53</v>
      </c>
      <c r="W35" s="1070"/>
      <c r="X35" s="1070"/>
      <c r="Y35" s="1070"/>
      <c r="Z35" s="1070"/>
      <c r="AA35" s="1070" t="s">
        <v>491</v>
      </c>
      <c r="AB35" s="1070"/>
      <c r="AC35" s="1070"/>
      <c r="AD35" s="1070"/>
      <c r="AE35" s="1071"/>
      <c r="AF35" s="1063" t="s">
        <v>384</v>
      </c>
      <c r="AG35" s="1064"/>
      <c r="AH35" s="1064"/>
      <c r="AI35" s="1064"/>
      <c r="AJ35" s="1065"/>
      <c r="AK35" s="1006">
        <v>30</v>
      </c>
      <c r="AL35" s="997"/>
      <c r="AM35" s="997"/>
      <c r="AN35" s="997"/>
      <c r="AO35" s="997"/>
      <c r="AP35" s="997">
        <v>19</v>
      </c>
      <c r="AQ35" s="997"/>
      <c r="AR35" s="997"/>
      <c r="AS35" s="997"/>
      <c r="AT35" s="997"/>
      <c r="AU35" s="997" t="s">
        <v>491</v>
      </c>
      <c r="AV35" s="997"/>
      <c r="AW35" s="997"/>
      <c r="AX35" s="997"/>
      <c r="AY35" s="997"/>
      <c r="AZ35" s="1068" t="s">
        <v>491</v>
      </c>
      <c r="BA35" s="1068"/>
      <c r="BB35" s="1068"/>
      <c r="BC35" s="1068"/>
      <c r="BD35" s="1068"/>
      <c r="BE35" s="1052" t="s">
        <v>385</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387</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481</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391</v>
      </c>
      <c r="R66" s="1028"/>
      <c r="S66" s="1028"/>
      <c r="T66" s="1028"/>
      <c r="U66" s="1029"/>
      <c r="V66" s="1027" t="s">
        <v>392</v>
      </c>
      <c r="W66" s="1028"/>
      <c r="X66" s="1028"/>
      <c r="Y66" s="1028"/>
      <c r="Z66" s="1029"/>
      <c r="AA66" s="1027" t="s">
        <v>393</v>
      </c>
      <c r="AB66" s="1028"/>
      <c r="AC66" s="1028"/>
      <c r="AD66" s="1028"/>
      <c r="AE66" s="1029"/>
      <c r="AF66" s="1033" t="s">
        <v>394</v>
      </c>
      <c r="AG66" s="1034"/>
      <c r="AH66" s="1034"/>
      <c r="AI66" s="1034"/>
      <c r="AJ66" s="1035"/>
      <c r="AK66" s="1027" t="s">
        <v>395</v>
      </c>
      <c r="AL66" s="1022"/>
      <c r="AM66" s="1022"/>
      <c r="AN66" s="1022"/>
      <c r="AO66" s="1023"/>
      <c r="AP66" s="1027" t="s">
        <v>396</v>
      </c>
      <c r="AQ66" s="1028"/>
      <c r="AR66" s="1028"/>
      <c r="AS66" s="1028"/>
      <c r="AT66" s="1029"/>
      <c r="AU66" s="1027" t="s">
        <v>397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547</v>
      </c>
      <c r="C68" s="1012"/>
      <c r="D68" s="1012"/>
      <c r="E68" s="1012"/>
      <c r="F68" s="1012"/>
      <c r="G68" s="1012"/>
      <c r="H68" s="1012"/>
      <c r="I68" s="1012"/>
      <c r="J68" s="1012"/>
      <c r="K68" s="1012"/>
      <c r="L68" s="1012"/>
      <c r="M68" s="1012"/>
      <c r="N68" s="1012"/>
      <c r="O68" s="1012"/>
      <c r="P68" s="1013"/>
      <c r="Q68" s="1014">
        <v>8789</v>
      </c>
      <c r="R68" s="1008"/>
      <c r="S68" s="1008"/>
      <c r="T68" s="1008"/>
      <c r="U68" s="1008"/>
      <c r="V68" s="1008">
        <v>9425</v>
      </c>
      <c r="W68" s="1008"/>
      <c r="X68" s="1008"/>
      <c r="Y68" s="1008"/>
      <c r="Z68" s="1008"/>
      <c r="AA68" s="1008">
        <v>635</v>
      </c>
      <c r="AB68" s="1008"/>
      <c r="AC68" s="1008"/>
      <c r="AD68" s="1008"/>
      <c r="AE68" s="1008"/>
      <c r="AF68" s="1008">
        <v>4667</v>
      </c>
      <c r="AG68" s="1008"/>
      <c r="AH68" s="1008"/>
      <c r="AI68" s="1008"/>
      <c r="AJ68" s="1008"/>
      <c r="AK68" s="1008" t="s">
        <v>491</v>
      </c>
      <c r="AL68" s="1008"/>
      <c r="AM68" s="1008"/>
      <c r="AN68" s="1008"/>
      <c r="AO68" s="1008"/>
      <c r="AP68" s="1008">
        <v>8311</v>
      </c>
      <c r="AQ68" s="1008"/>
      <c r="AR68" s="1008"/>
      <c r="AS68" s="1008"/>
      <c r="AT68" s="1008"/>
      <c r="AU68" s="1008">
        <v>133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548</v>
      </c>
      <c r="C69" s="1001"/>
      <c r="D69" s="1001"/>
      <c r="E69" s="1001"/>
      <c r="F69" s="1001"/>
      <c r="G69" s="1001"/>
      <c r="H69" s="1001"/>
      <c r="I69" s="1001"/>
      <c r="J69" s="1001"/>
      <c r="K69" s="1001"/>
      <c r="L69" s="1001"/>
      <c r="M69" s="1001"/>
      <c r="N69" s="1001"/>
      <c r="O69" s="1001"/>
      <c r="P69" s="1002"/>
      <c r="Q69" s="1003">
        <v>4702</v>
      </c>
      <c r="R69" s="997"/>
      <c r="S69" s="997"/>
      <c r="T69" s="997"/>
      <c r="U69" s="997"/>
      <c r="V69" s="997">
        <v>4670</v>
      </c>
      <c r="W69" s="997"/>
      <c r="X69" s="997"/>
      <c r="Y69" s="997"/>
      <c r="Z69" s="997"/>
      <c r="AA69" s="997">
        <v>6</v>
      </c>
      <c r="AB69" s="997"/>
      <c r="AC69" s="997"/>
      <c r="AD69" s="997"/>
      <c r="AE69" s="997"/>
      <c r="AF69" s="997">
        <v>6</v>
      </c>
      <c r="AG69" s="997"/>
      <c r="AH69" s="997"/>
      <c r="AI69" s="997"/>
      <c r="AJ69" s="997"/>
      <c r="AK69" s="997" t="s">
        <v>491</v>
      </c>
      <c r="AL69" s="997"/>
      <c r="AM69" s="997"/>
      <c r="AN69" s="997"/>
      <c r="AO69" s="997"/>
      <c r="AP69" s="997" t="s">
        <v>491</v>
      </c>
      <c r="AQ69" s="997"/>
      <c r="AR69" s="997"/>
      <c r="AS69" s="997"/>
      <c r="AT69" s="997"/>
      <c r="AU69" s="997" t="s">
        <v>491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549</v>
      </c>
      <c r="C70" s="1001"/>
      <c r="D70" s="1001"/>
      <c r="E70" s="1001"/>
      <c r="F70" s="1001"/>
      <c r="G70" s="1001"/>
      <c r="H70" s="1001"/>
      <c r="I70" s="1001"/>
      <c r="J70" s="1001"/>
      <c r="K70" s="1001"/>
      <c r="L70" s="1001"/>
      <c r="M70" s="1001"/>
      <c r="N70" s="1001"/>
      <c r="O70" s="1001"/>
      <c r="P70" s="1002"/>
      <c r="Q70" s="1003">
        <v>961</v>
      </c>
      <c r="R70" s="997"/>
      <c r="S70" s="997"/>
      <c r="T70" s="997"/>
      <c r="U70" s="997"/>
      <c r="V70" s="997">
        <v>950</v>
      </c>
      <c r="W70" s="997"/>
      <c r="X70" s="997"/>
      <c r="Y70" s="997"/>
      <c r="Z70" s="997"/>
      <c r="AA70" s="997">
        <v>11</v>
      </c>
      <c r="AB70" s="997"/>
      <c r="AC70" s="997"/>
      <c r="AD70" s="997"/>
      <c r="AE70" s="997"/>
      <c r="AF70" s="997">
        <v>11</v>
      </c>
      <c r="AG70" s="997"/>
      <c r="AH70" s="997"/>
      <c r="AI70" s="997"/>
      <c r="AJ70" s="997"/>
      <c r="AK70" s="997" t="s">
        <v>491</v>
      </c>
      <c r="AL70" s="997"/>
      <c r="AM70" s="997"/>
      <c r="AN70" s="997"/>
      <c r="AO70" s="997"/>
      <c r="AP70" s="997">
        <v>11</v>
      </c>
      <c r="AQ70" s="997"/>
      <c r="AR70" s="997"/>
      <c r="AS70" s="997"/>
      <c r="AT70" s="997"/>
      <c r="AU70" s="997">
        <v>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550</v>
      </c>
      <c r="C71" s="1001"/>
      <c r="D71" s="1001"/>
      <c r="E71" s="1001"/>
      <c r="F71" s="1001"/>
      <c r="G71" s="1001"/>
      <c r="H71" s="1001"/>
      <c r="I71" s="1001"/>
      <c r="J71" s="1001"/>
      <c r="K71" s="1001"/>
      <c r="L71" s="1001"/>
      <c r="M71" s="1001"/>
      <c r="N71" s="1001"/>
      <c r="O71" s="1001"/>
      <c r="P71" s="1002"/>
      <c r="Q71" s="1003">
        <v>203</v>
      </c>
      <c r="R71" s="997"/>
      <c r="S71" s="997"/>
      <c r="T71" s="997"/>
      <c r="U71" s="997"/>
      <c r="V71" s="997">
        <v>203</v>
      </c>
      <c r="W71" s="997"/>
      <c r="X71" s="997"/>
      <c r="Y71" s="997"/>
      <c r="Z71" s="997"/>
      <c r="AA71" s="997">
        <v>1</v>
      </c>
      <c r="AB71" s="997"/>
      <c r="AC71" s="997"/>
      <c r="AD71" s="997"/>
      <c r="AE71" s="997"/>
      <c r="AF71" s="997">
        <v>69</v>
      </c>
      <c r="AG71" s="997"/>
      <c r="AH71" s="997"/>
      <c r="AI71" s="997"/>
      <c r="AJ71" s="997"/>
      <c r="AK71" s="997" t="s">
        <v>491</v>
      </c>
      <c r="AL71" s="997"/>
      <c r="AM71" s="997"/>
      <c r="AN71" s="997"/>
      <c r="AO71" s="997"/>
      <c r="AP71" s="997" t="s">
        <v>491</v>
      </c>
      <c r="AQ71" s="997"/>
      <c r="AR71" s="997"/>
      <c r="AS71" s="997"/>
      <c r="AT71" s="997"/>
      <c r="AU71" s="997" t="s">
        <v>491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551</v>
      </c>
      <c r="C72" s="1001"/>
      <c r="D72" s="1001"/>
      <c r="E72" s="1001"/>
      <c r="F72" s="1001"/>
      <c r="G72" s="1001"/>
      <c r="H72" s="1001"/>
      <c r="I72" s="1001"/>
      <c r="J72" s="1001"/>
      <c r="K72" s="1001"/>
      <c r="L72" s="1001"/>
      <c r="M72" s="1001"/>
      <c r="N72" s="1001"/>
      <c r="O72" s="1001"/>
      <c r="P72" s="1002"/>
      <c r="Q72" s="1003">
        <v>131</v>
      </c>
      <c r="R72" s="997"/>
      <c r="S72" s="997"/>
      <c r="T72" s="997"/>
      <c r="U72" s="997"/>
      <c r="V72" s="997">
        <v>123</v>
      </c>
      <c r="W72" s="997"/>
      <c r="X72" s="997"/>
      <c r="Y72" s="997"/>
      <c r="Z72" s="997"/>
      <c r="AA72" s="997">
        <v>9</v>
      </c>
      <c r="AB72" s="997"/>
      <c r="AC72" s="997"/>
      <c r="AD72" s="997"/>
      <c r="AE72" s="997"/>
      <c r="AF72" s="997">
        <v>9</v>
      </c>
      <c r="AG72" s="997"/>
      <c r="AH72" s="997"/>
      <c r="AI72" s="997"/>
      <c r="AJ72" s="997"/>
      <c r="AK72" s="997" t="s">
        <v>491</v>
      </c>
      <c r="AL72" s="997"/>
      <c r="AM72" s="997"/>
      <c r="AN72" s="997"/>
      <c r="AO72" s="997"/>
      <c r="AP72" s="997" t="s">
        <v>491</v>
      </c>
      <c r="AQ72" s="997"/>
      <c r="AR72" s="997"/>
      <c r="AS72" s="997"/>
      <c r="AT72" s="997"/>
      <c r="AU72" s="997" t="s">
        <v>491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552</v>
      </c>
      <c r="C73" s="1001"/>
      <c r="D73" s="1001"/>
      <c r="E73" s="1001"/>
      <c r="F73" s="1001"/>
      <c r="G73" s="1001"/>
      <c r="H73" s="1001"/>
      <c r="I73" s="1001"/>
      <c r="J73" s="1001"/>
      <c r="K73" s="1001"/>
      <c r="L73" s="1001"/>
      <c r="M73" s="1001"/>
      <c r="N73" s="1001"/>
      <c r="O73" s="1001"/>
      <c r="P73" s="1002"/>
      <c r="Q73" s="1003">
        <v>15974</v>
      </c>
      <c r="R73" s="997"/>
      <c r="S73" s="997"/>
      <c r="T73" s="997"/>
      <c r="U73" s="997"/>
      <c r="V73" s="997">
        <v>13504</v>
      </c>
      <c r="W73" s="997"/>
      <c r="X73" s="997"/>
      <c r="Y73" s="997"/>
      <c r="Z73" s="997"/>
      <c r="AA73" s="997">
        <v>2470</v>
      </c>
      <c r="AB73" s="997"/>
      <c r="AC73" s="997"/>
      <c r="AD73" s="997"/>
      <c r="AE73" s="997"/>
      <c r="AF73" s="997">
        <v>2470</v>
      </c>
      <c r="AG73" s="997"/>
      <c r="AH73" s="997"/>
      <c r="AI73" s="997"/>
      <c r="AJ73" s="997"/>
      <c r="AK73" s="997" t="s">
        <v>491</v>
      </c>
      <c r="AL73" s="997"/>
      <c r="AM73" s="997"/>
      <c r="AN73" s="997"/>
      <c r="AO73" s="997"/>
      <c r="AP73" s="997" t="s">
        <v>491</v>
      </c>
      <c r="AQ73" s="997"/>
      <c r="AR73" s="997"/>
      <c r="AS73" s="997"/>
      <c r="AT73" s="997"/>
      <c r="AU73" s="997" t="s">
        <v>491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553</v>
      </c>
      <c r="C74" s="1001"/>
      <c r="D74" s="1001"/>
      <c r="E74" s="1001"/>
      <c r="F74" s="1001"/>
      <c r="G74" s="1001"/>
      <c r="H74" s="1001"/>
      <c r="I74" s="1001"/>
      <c r="J74" s="1001"/>
      <c r="K74" s="1001"/>
      <c r="L74" s="1001"/>
      <c r="M74" s="1001"/>
      <c r="N74" s="1001"/>
      <c r="O74" s="1001"/>
      <c r="P74" s="1002"/>
      <c r="Q74" s="1003">
        <v>127</v>
      </c>
      <c r="R74" s="997"/>
      <c r="S74" s="997"/>
      <c r="T74" s="997"/>
      <c r="U74" s="997"/>
      <c r="V74" s="997">
        <v>126</v>
      </c>
      <c r="W74" s="997"/>
      <c r="X74" s="997"/>
      <c r="Y74" s="997"/>
      <c r="Z74" s="997"/>
      <c r="AA74" s="997">
        <v>1</v>
      </c>
      <c r="AB74" s="997"/>
      <c r="AC74" s="997"/>
      <c r="AD74" s="997"/>
      <c r="AE74" s="997"/>
      <c r="AF74" s="997">
        <v>1</v>
      </c>
      <c r="AG74" s="997"/>
      <c r="AH74" s="997"/>
      <c r="AI74" s="997"/>
      <c r="AJ74" s="997"/>
      <c r="AK74" s="997" t="s">
        <v>491</v>
      </c>
      <c r="AL74" s="997"/>
      <c r="AM74" s="997"/>
      <c r="AN74" s="997"/>
      <c r="AO74" s="997"/>
      <c r="AP74" s="997" t="s">
        <v>491</v>
      </c>
      <c r="AQ74" s="997"/>
      <c r="AR74" s="997"/>
      <c r="AS74" s="997"/>
      <c r="AT74" s="997"/>
      <c r="AU74" s="997" t="s">
        <v>491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554</v>
      </c>
      <c r="C75" s="1001"/>
      <c r="D75" s="1001"/>
      <c r="E75" s="1001"/>
      <c r="F75" s="1001"/>
      <c r="G75" s="1001"/>
      <c r="H75" s="1001"/>
      <c r="I75" s="1001"/>
      <c r="J75" s="1001"/>
      <c r="K75" s="1001"/>
      <c r="L75" s="1001"/>
      <c r="M75" s="1001"/>
      <c r="N75" s="1001"/>
      <c r="O75" s="1001"/>
      <c r="P75" s="1002"/>
      <c r="Q75" s="1004">
        <v>11</v>
      </c>
      <c r="R75" s="1005"/>
      <c r="S75" s="1005"/>
      <c r="T75" s="1005"/>
      <c r="U75" s="1006"/>
      <c r="V75" s="1007">
        <v>10</v>
      </c>
      <c r="W75" s="1005"/>
      <c r="X75" s="1005"/>
      <c r="Y75" s="1005"/>
      <c r="Z75" s="1006"/>
      <c r="AA75" s="1007">
        <v>1</v>
      </c>
      <c r="AB75" s="1005"/>
      <c r="AC75" s="1005"/>
      <c r="AD75" s="1005"/>
      <c r="AE75" s="1006"/>
      <c r="AF75" s="1007">
        <v>1</v>
      </c>
      <c r="AG75" s="1005"/>
      <c r="AH75" s="1005"/>
      <c r="AI75" s="1005"/>
      <c r="AJ75" s="1006"/>
      <c r="AK75" s="1007">
        <v>1</v>
      </c>
      <c r="AL75" s="1005"/>
      <c r="AM75" s="1005"/>
      <c r="AN75" s="1005"/>
      <c r="AO75" s="1006"/>
      <c r="AP75" s="1007" t="s">
        <v>491</v>
      </c>
      <c r="AQ75" s="1005"/>
      <c r="AR75" s="1005"/>
      <c r="AS75" s="1005"/>
      <c r="AT75" s="1006"/>
      <c r="AU75" s="1007" t="s">
        <v>491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555</v>
      </c>
      <c r="C76" s="1001"/>
      <c r="D76" s="1001"/>
      <c r="E76" s="1001"/>
      <c r="F76" s="1001"/>
      <c r="G76" s="1001"/>
      <c r="H76" s="1001"/>
      <c r="I76" s="1001"/>
      <c r="J76" s="1001"/>
      <c r="K76" s="1001"/>
      <c r="L76" s="1001"/>
      <c r="M76" s="1001"/>
      <c r="N76" s="1001"/>
      <c r="O76" s="1001"/>
      <c r="P76" s="1002"/>
      <c r="Q76" s="1004">
        <v>3919</v>
      </c>
      <c r="R76" s="1005"/>
      <c r="S76" s="1005"/>
      <c r="T76" s="1005"/>
      <c r="U76" s="1006"/>
      <c r="V76" s="1007">
        <v>3829</v>
      </c>
      <c r="W76" s="1005"/>
      <c r="X76" s="1005"/>
      <c r="Y76" s="1005"/>
      <c r="Z76" s="1006"/>
      <c r="AA76" s="1007">
        <v>91</v>
      </c>
      <c r="AB76" s="1005"/>
      <c r="AC76" s="1005"/>
      <c r="AD76" s="1005"/>
      <c r="AE76" s="1006"/>
      <c r="AF76" s="1007">
        <v>91</v>
      </c>
      <c r="AG76" s="1005"/>
      <c r="AH76" s="1005"/>
      <c r="AI76" s="1005"/>
      <c r="AJ76" s="1006"/>
      <c r="AK76" s="1007">
        <v>168</v>
      </c>
      <c r="AL76" s="1005"/>
      <c r="AM76" s="1005"/>
      <c r="AN76" s="1005"/>
      <c r="AO76" s="1006"/>
      <c r="AP76" s="1007" t="s">
        <v>491</v>
      </c>
      <c r="AQ76" s="1005"/>
      <c r="AR76" s="1005"/>
      <c r="AS76" s="1005"/>
      <c r="AT76" s="1006"/>
      <c r="AU76" s="1007" t="s">
        <v>491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556</v>
      </c>
      <c r="C77" s="1001"/>
      <c r="D77" s="1001"/>
      <c r="E77" s="1001"/>
      <c r="F77" s="1001"/>
      <c r="G77" s="1001"/>
      <c r="H77" s="1001"/>
      <c r="I77" s="1001"/>
      <c r="J77" s="1001"/>
      <c r="K77" s="1001"/>
      <c r="L77" s="1001"/>
      <c r="M77" s="1001"/>
      <c r="N77" s="1001"/>
      <c r="O77" s="1001"/>
      <c r="P77" s="1002"/>
      <c r="Q77" s="1004">
        <v>690109</v>
      </c>
      <c r="R77" s="1005"/>
      <c r="S77" s="1005"/>
      <c r="T77" s="1005"/>
      <c r="U77" s="1006"/>
      <c r="V77" s="1007">
        <v>676255</v>
      </c>
      <c r="W77" s="1005"/>
      <c r="X77" s="1005"/>
      <c r="Y77" s="1005"/>
      <c r="Z77" s="1006"/>
      <c r="AA77" s="1007">
        <v>13854</v>
      </c>
      <c r="AB77" s="1005"/>
      <c r="AC77" s="1005"/>
      <c r="AD77" s="1005"/>
      <c r="AE77" s="1006"/>
      <c r="AF77" s="1007">
        <v>13854</v>
      </c>
      <c r="AG77" s="1005"/>
      <c r="AH77" s="1005"/>
      <c r="AI77" s="1005"/>
      <c r="AJ77" s="1006"/>
      <c r="AK77" s="1007">
        <v>7102</v>
      </c>
      <c r="AL77" s="1005"/>
      <c r="AM77" s="1005"/>
      <c r="AN77" s="1005"/>
      <c r="AO77" s="1006"/>
      <c r="AP77" s="1007" t="s">
        <v>491</v>
      </c>
      <c r="AQ77" s="1005"/>
      <c r="AR77" s="1005"/>
      <c r="AS77" s="1005"/>
      <c r="AT77" s="1006"/>
      <c r="AU77" s="1007" t="s">
        <v>491</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21179</v>
      </c>
      <c r="AG88" s="985"/>
      <c r="AH88" s="985"/>
      <c r="AI88" s="985"/>
      <c r="AJ88" s="985"/>
      <c r="AK88" s="989"/>
      <c r="AL88" s="989"/>
      <c r="AM88" s="989"/>
      <c r="AN88" s="989"/>
      <c r="AO88" s="989"/>
      <c r="AP88" s="985">
        <v>8322</v>
      </c>
      <c r="AQ88" s="985"/>
      <c r="AR88" s="985"/>
      <c r="AS88" s="985"/>
      <c r="AT88" s="985"/>
      <c r="AU88" s="985">
        <v>139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283</v>
      </c>
      <c r="AG109" s="918"/>
      <c r="AH109" s="918"/>
      <c r="AI109" s="918"/>
      <c r="AJ109" s="919"/>
      <c r="AK109" s="920" t="s">
        <v>282</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283</v>
      </c>
      <c r="BW109" s="918"/>
      <c r="BX109" s="918"/>
      <c r="BY109" s="918"/>
      <c r="BZ109" s="919"/>
      <c r="CA109" s="920" t="s">
        <v>282</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283</v>
      </c>
      <c r="DM109" s="918"/>
      <c r="DN109" s="918"/>
      <c r="DO109" s="918"/>
      <c r="DP109" s="919"/>
      <c r="DQ109" s="920" t="s">
        <v>282</v>
      </c>
      <c r="DR109" s="918"/>
      <c r="DS109" s="918"/>
      <c r="DT109" s="918"/>
      <c r="DU109" s="919"/>
      <c r="DV109" s="920" t="s">
        <v>408</v>
      </c>
      <c r="DW109" s="918"/>
      <c r="DX109" s="918"/>
      <c r="DY109" s="918"/>
      <c r="DZ109" s="949"/>
    </row>
    <row r="110" spans="1:131" s="197" customFormat="1" ht="26.25" customHeight="1" x14ac:dyDescent="0.15">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2020308</v>
      </c>
      <c r="AB110" s="903"/>
      <c r="AC110" s="903"/>
      <c r="AD110" s="903"/>
      <c r="AE110" s="904"/>
      <c r="AF110" s="905">
        <v>1964927</v>
      </c>
      <c r="AG110" s="903"/>
      <c r="AH110" s="903"/>
      <c r="AI110" s="903"/>
      <c r="AJ110" s="904"/>
      <c r="AK110" s="905">
        <v>1800931</v>
      </c>
      <c r="AL110" s="903"/>
      <c r="AM110" s="903"/>
      <c r="AN110" s="903"/>
      <c r="AO110" s="904"/>
      <c r="AP110" s="906">
        <v>27.4</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18338764</v>
      </c>
      <c r="BR110" s="830"/>
      <c r="BS110" s="830"/>
      <c r="BT110" s="830"/>
      <c r="BU110" s="830"/>
      <c r="BV110" s="830">
        <v>18495639</v>
      </c>
      <c r="BW110" s="830"/>
      <c r="BX110" s="830"/>
      <c r="BY110" s="830"/>
      <c r="BZ110" s="830"/>
      <c r="CA110" s="830">
        <v>19733329</v>
      </c>
      <c r="CB110" s="830"/>
      <c r="CC110" s="830"/>
      <c r="CD110" s="830"/>
      <c r="CE110" s="830"/>
      <c r="CF110" s="891">
        <v>299.89999999999998</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414</v>
      </c>
      <c r="DH110" s="830"/>
      <c r="DI110" s="830"/>
      <c r="DJ110" s="830"/>
      <c r="DK110" s="830"/>
      <c r="DL110" s="830" t="s">
        <v>414</v>
      </c>
      <c r="DM110" s="830"/>
      <c r="DN110" s="830"/>
      <c r="DO110" s="830"/>
      <c r="DP110" s="830"/>
      <c r="DQ110" s="830" t="s">
        <v>414</v>
      </c>
      <c r="DR110" s="830"/>
      <c r="DS110" s="830"/>
      <c r="DT110" s="830"/>
      <c r="DU110" s="830"/>
      <c r="DV110" s="831" t="s">
        <v>414</v>
      </c>
      <c r="DW110" s="831"/>
      <c r="DX110" s="831"/>
      <c r="DY110" s="831"/>
      <c r="DZ110" s="832"/>
    </row>
    <row r="111" spans="1:131" s="197" customFormat="1" ht="26.25" customHeight="1" x14ac:dyDescent="0.15">
      <c r="A111" s="808" t="s">
        <v>415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416</v>
      </c>
      <c r="BA111" s="798"/>
      <c r="BB111" s="798"/>
      <c r="BC111" s="798"/>
      <c r="BD111" s="798"/>
      <c r="BE111" s="798"/>
      <c r="BF111" s="798"/>
      <c r="BG111" s="798"/>
      <c r="BH111" s="798"/>
      <c r="BI111" s="798"/>
      <c r="BJ111" s="798"/>
      <c r="BK111" s="798"/>
      <c r="BL111" s="798"/>
      <c r="BM111" s="798"/>
      <c r="BN111" s="798"/>
      <c r="BO111" s="798"/>
      <c r="BP111" s="799"/>
      <c r="BQ111" s="800">
        <v>30933</v>
      </c>
      <c r="BR111" s="801"/>
      <c r="BS111" s="801"/>
      <c r="BT111" s="801"/>
      <c r="BU111" s="801"/>
      <c r="BV111" s="801">
        <v>17825</v>
      </c>
      <c r="BW111" s="801"/>
      <c r="BX111" s="801"/>
      <c r="BY111" s="801"/>
      <c r="BZ111" s="801"/>
      <c r="CA111" s="801">
        <v>4713</v>
      </c>
      <c r="CB111" s="801"/>
      <c r="CC111" s="801"/>
      <c r="CD111" s="801"/>
      <c r="CE111" s="801"/>
      <c r="CF111" s="878">
        <v>0.1</v>
      </c>
      <c r="CG111" s="879"/>
      <c r="CH111" s="879"/>
      <c r="CI111" s="879"/>
      <c r="CJ111" s="879"/>
      <c r="CK111" s="947"/>
      <c r="CL111" s="896"/>
      <c r="CM111" s="833" t="s">
        <v>417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418</v>
      </c>
      <c r="DH111" s="801"/>
      <c r="DI111" s="801"/>
      <c r="DJ111" s="801"/>
      <c r="DK111" s="801"/>
      <c r="DL111" s="801" t="s">
        <v>418</v>
      </c>
      <c r="DM111" s="801"/>
      <c r="DN111" s="801"/>
      <c r="DO111" s="801"/>
      <c r="DP111" s="801"/>
      <c r="DQ111" s="801" t="s">
        <v>418</v>
      </c>
      <c r="DR111" s="801"/>
      <c r="DS111" s="801"/>
      <c r="DT111" s="801"/>
      <c r="DU111" s="801"/>
      <c r="DV111" s="853" t="s">
        <v>418</v>
      </c>
      <c r="DW111" s="853"/>
      <c r="DX111" s="853"/>
      <c r="DY111" s="853"/>
      <c r="DZ111" s="854"/>
    </row>
    <row r="112" spans="1:131" s="197" customFormat="1" ht="26.25" customHeight="1" x14ac:dyDescent="0.15">
      <c r="A112" s="932" t="s">
        <v>419</v>
      </c>
      <c r="B112" s="933"/>
      <c r="C112" s="798" t="s">
        <v>420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6667</v>
      </c>
      <c r="AB112" s="814"/>
      <c r="AC112" s="814"/>
      <c r="AD112" s="814"/>
      <c r="AE112" s="815"/>
      <c r="AF112" s="816">
        <v>6667</v>
      </c>
      <c r="AG112" s="814"/>
      <c r="AH112" s="814"/>
      <c r="AI112" s="814"/>
      <c r="AJ112" s="815"/>
      <c r="AK112" s="816">
        <v>3333</v>
      </c>
      <c r="AL112" s="814"/>
      <c r="AM112" s="814"/>
      <c r="AN112" s="814"/>
      <c r="AO112" s="815"/>
      <c r="AP112" s="784">
        <v>0.1</v>
      </c>
      <c r="AQ112" s="785"/>
      <c r="AR112" s="785"/>
      <c r="AS112" s="785"/>
      <c r="AT112" s="786"/>
      <c r="AU112" s="953"/>
      <c r="AV112" s="954"/>
      <c r="AW112" s="954"/>
      <c r="AX112" s="954"/>
      <c r="AY112" s="955"/>
      <c r="AZ112" s="797" t="s">
        <v>421</v>
      </c>
      <c r="BA112" s="798"/>
      <c r="BB112" s="798"/>
      <c r="BC112" s="798"/>
      <c r="BD112" s="798"/>
      <c r="BE112" s="798"/>
      <c r="BF112" s="798"/>
      <c r="BG112" s="798"/>
      <c r="BH112" s="798"/>
      <c r="BI112" s="798"/>
      <c r="BJ112" s="798"/>
      <c r="BK112" s="798"/>
      <c r="BL112" s="798"/>
      <c r="BM112" s="798"/>
      <c r="BN112" s="798"/>
      <c r="BO112" s="798"/>
      <c r="BP112" s="799"/>
      <c r="BQ112" s="800">
        <v>15324961</v>
      </c>
      <c r="BR112" s="801"/>
      <c r="BS112" s="801"/>
      <c r="BT112" s="801"/>
      <c r="BU112" s="801"/>
      <c r="BV112" s="801">
        <v>13899668</v>
      </c>
      <c r="BW112" s="801"/>
      <c r="BX112" s="801"/>
      <c r="BY112" s="801"/>
      <c r="BZ112" s="801"/>
      <c r="CA112" s="801">
        <v>12967065</v>
      </c>
      <c r="CB112" s="801"/>
      <c r="CC112" s="801"/>
      <c r="CD112" s="801"/>
      <c r="CE112" s="801"/>
      <c r="CF112" s="878">
        <v>197.1</v>
      </c>
      <c r="CG112" s="879"/>
      <c r="CH112" s="879"/>
      <c r="CI112" s="879"/>
      <c r="CJ112" s="879"/>
      <c r="CK112" s="947"/>
      <c r="CL112" s="896"/>
      <c r="CM112" s="833" t="s">
        <v>422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414</v>
      </c>
      <c r="DH112" s="801"/>
      <c r="DI112" s="801"/>
      <c r="DJ112" s="801"/>
      <c r="DK112" s="801"/>
      <c r="DL112" s="801" t="s">
        <v>414</v>
      </c>
      <c r="DM112" s="801"/>
      <c r="DN112" s="801"/>
      <c r="DO112" s="801"/>
      <c r="DP112" s="801"/>
      <c r="DQ112" s="801" t="s">
        <v>414</v>
      </c>
      <c r="DR112" s="801"/>
      <c r="DS112" s="801"/>
      <c r="DT112" s="801"/>
      <c r="DU112" s="801"/>
      <c r="DV112" s="853" t="s">
        <v>414</v>
      </c>
      <c r="DW112" s="853"/>
      <c r="DX112" s="853"/>
      <c r="DY112" s="853"/>
      <c r="DZ112" s="854"/>
    </row>
    <row r="113" spans="1:130" s="197" customFormat="1" ht="26.25" customHeight="1" x14ac:dyDescent="0.15">
      <c r="A113" s="934"/>
      <c r="B113" s="935"/>
      <c r="C113" s="798" t="s">
        <v>423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942601</v>
      </c>
      <c r="AB113" s="939"/>
      <c r="AC113" s="939"/>
      <c r="AD113" s="939"/>
      <c r="AE113" s="940"/>
      <c r="AF113" s="941">
        <v>943971</v>
      </c>
      <c r="AG113" s="939"/>
      <c r="AH113" s="939"/>
      <c r="AI113" s="939"/>
      <c r="AJ113" s="940"/>
      <c r="AK113" s="941">
        <v>887135</v>
      </c>
      <c r="AL113" s="939"/>
      <c r="AM113" s="939"/>
      <c r="AN113" s="939"/>
      <c r="AO113" s="940"/>
      <c r="AP113" s="942">
        <v>13.5</v>
      </c>
      <c r="AQ113" s="943"/>
      <c r="AR113" s="943"/>
      <c r="AS113" s="943"/>
      <c r="AT113" s="944"/>
      <c r="AU113" s="953"/>
      <c r="AV113" s="954"/>
      <c r="AW113" s="954"/>
      <c r="AX113" s="954"/>
      <c r="AY113" s="955"/>
      <c r="AZ113" s="797" t="s">
        <v>424</v>
      </c>
      <c r="BA113" s="798"/>
      <c r="BB113" s="798"/>
      <c r="BC113" s="798"/>
      <c r="BD113" s="798"/>
      <c r="BE113" s="798"/>
      <c r="BF113" s="798"/>
      <c r="BG113" s="798"/>
      <c r="BH113" s="798"/>
      <c r="BI113" s="798"/>
      <c r="BJ113" s="798"/>
      <c r="BK113" s="798"/>
      <c r="BL113" s="798"/>
      <c r="BM113" s="798"/>
      <c r="BN113" s="798"/>
      <c r="BO113" s="798"/>
      <c r="BP113" s="799"/>
      <c r="BQ113" s="800">
        <v>165861</v>
      </c>
      <c r="BR113" s="801"/>
      <c r="BS113" s="801"/>
      <c r="BT113" s="801"/>
      <c r="BU113" s="801"/>
      <c r="BV113" s="801">
        <v>150571</v>
      </c>
      <c r="BW113" s="801"/>
      <c r="BX113" s="801"/>
      <c r="BY113" s="801"/>
      <c r="BZ113" s="801"/>
      <c r="CA113" s="801">
        <v>139084</v>
      </c>
      <c r="CB113" s="801"/>
      <c r="CC113" s="801"/>
      <c r="CD113" s="801"/>
      <c r="CE113" s="801"/>
      <c r="CF113" s="878">
        <v>2.1</v>
      </c>
      <c r="CG113" s="879"/>
      <c r="CH113" s="879"/>
      <c r="CI113" s="879"/>
      <c r="CJ113" s="879"/>
      <c r="CK113" s="947"/>
      <c r="CL113" s="896"/>
      <c r="CM113" s="833" t="s">
        <v>425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414</v>
      </c>
      <c r="DH113" s="814"/>
      <c r="DI113" s="814"/>
      <c r="DJ113" s="814"/>
      <c r="DK113" s="815"/>
      <c r="DL113" s="816" t="s">
        <v>414</v>
      </c>
      <c r="DM113" s="814"/>
      <c r="DN113" s="814"/>
      <c r="DO113" s="814"/>
      <c r="DP113" s="815"/>
      <c r="DQ113" s="816" t="s">
        <v>414</v>
      </c>
      <c r="DR113" s="814"/>
      <c r="DS113" s="814"/>
      <c r="DT113" s="814"/>
      <c r="DU113" s="815"/>
      <c r="DV113" s="784" t="s">
        <v>414</v>
      </c>
      <c r="DW113" s="785"/>
      <c r="DX113" s="785"/>
      <c r="DY113" s="785"/>
      <c r="DZ113" s="786"/>
    </row>
    <row r="114" spans="1:130" s="197" customFormat="1" ht="26.25" customHeight="1" x14ac:dyDescent="0.15">
      <c r="A114" s="934"/>
      <c r="B114" s="935"/>
      <c r="C114" s="798" t="s">
        <v>426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22515</v>
      </c>
      <c r="AB114" s="814"/>
      <c r="AC114" s="814"/>
      <c r="AD114" s="814"/>
      <c r="AE114" s="815"/>
      <c r="AF114" s="816">
        <v>18841</v>
      </c>
      <c r="AG114" s="814"/>
      <c r="AH114" s="814"/>
      <c r="AI114" s="814"/>
      <c r="AJ114" s="815"/>
      <c r="AK114" s="816">
        <v>14903</v>
      </c>
      <c r="AL114" s="814"/>
      <c r="AM114" s="814"/>
      <c r="AN114" s="814"/>
      <c r="AO114" s="815"/>
      <c r="AP114" s="784">
        <v>0.2</v>
      </c>
      <c r="AQ114" s="785"/>
      <c r="AR114" s="785"/>
      <c r="AS114" s="785"/>
      <c r="AT114" s="786"/>
      <c r="AU114" s="953"/>
      <c r="AV114" s="954"/>
      <c r="AW114" s="954"/>
      <c r="AX114" s="954"/>
      <c r="AY114" s="955"/>
      <c r="AZ114" s="797" t="s">
        <v>427</v>
      </c>
      <c r="BA114" s="798"/>
      <c r="BB114" s="798"/>
      <c r="BC114" s="798"/>
      <c r="BD114" s="798"/>
      <c r="BE114" s="798"/>
      <c r="BF114" s="798"/>
      <c r="BG114" s="798"/>
      <c r="BH114" s="798"/>
      <c r="BI114" s="798"/>
      <c r="BJ114" s="798"/>
      <c r="BK114" s="798"/>
      <c r="BL114" s="798"/>
      <c r="BM114" s="798"/>
      <c r="BN114" s="798"/>
      <c r="BO114" s="798"/>
      <c r="BP114" s="799"/>
      <c r="BQ114" s="800">
        <v>2835777</v>
      </c>
      <c r="BR114" s="801"/>
      <c r="BS114" s="801"/>
      <c r="BT114" s="801"/>
      <c r="BU114" s="801"/>
      <c r="BV114" s="801">
        <v>2589721</v>
      </c>
      <c r="BW114" s="801"/>
      <c r="BX114" s="801"/>
      <c r="BY114" s="801"/>
      <c r="BZ114" s="801"/>
      <c r="CA114" s="801">
        <v>2373675</v>
      </c>
      <c r="CB114" s="801"/>
      <c r="CC114" s="801"/>
      <c r="CD114" s="801"/>
      <c r="CE114" s="801"/>
      <c r="CF114" s="878">
        <v>36.1</v>
      </c>
      <c r="CG114" s="879"/>
      <c r="CH114" s="879"/>
      <c r="CI114" s="879"/>
      <c r="CJ114" s="879"/>
      <c r="CK114" s="947"/>
      <c r="CL114" s="896"/>
      <c r="CM114" s="833" t="s">
        <v>428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414</v>
      </c>
      <c r="DH114" s="814"/>
      <c r="DI114" s="814"/>
      <c r="DJ114" s="814"/>
      <c r="DK114" s="815"/>
      <c r="DL114" s="816" t="s">
        <v>414</v>
      </c>
      <c r="DM114" s="814"/>
      <c r="DN114" s="814"/>
      <c r="DO114" s="814"/>
      <c r="DP114" s="815"/>
      <c r="DQ114" s="816" t="s">
        <v>414</v>
      </c>
      <c r="DR114" s="814"/>
      <c r="DS114" s="814"/>
      <c r="DT114" s="814"/>
      <c r="DU114" s="815"/>
      <c r="DV114" s="784" t="s">
        <v>414</v>
      </c>
      <c r="DW114" s="785"/>
      <c r="DX114" s="785"/>
      <c r="DY114" s="785"/>
      <c r="DZ114" s="786"/>
    </row>
    <row r="115" spans="1:130" s="197" customFormat="1" ht="26.25" customHeight="1" x14ac:dyDescent="0.15">
      <c r="A115" s="934"/>
      <c r="B115" s="935"/>
      <c r="C115" s="798" t="s">
        <v>429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13787</v>
      </c>
      <c r="AB115" s="939"/>
      <c r="AC115" s="939"/>
      <c r="AD115" s="939"/>
      <c r="AE115" s="940"/>
      <c r="AF115" s="941">
        <v>13588</v>
      </c>
      <c r="AG115" s="939"/>
      <c r="AH115" s="939"/>
      <c r="AI115" s="939"/>
      <c r="AJ115" s="940"/>
      <c r="AK115" s="941">
        <v>13390</v>
      </c>
      <c r="AL115" s="939"/>
      <c r="AM115" s="939"/>
      <c r="AN115" s="939"/>
      <c r="AO115" s="940"/>
      <c r="AP115" s="942">
        <v>0.2</v>
      </c>
      <c r="AQ115" s="943"/>
      <c r="AR115" s="943"/>
      <c r="AS115" s="943"/>
      <c r="AT115" s="944"/>
      <c r="AU115" s="953"/>
      <c r="AV115" s="954"/>
      <c r="AW115" s="954"/>
      <c r="AX115" s="954"/>
      <c r="AY115" s="955"/>
      <c r="AZ115" s="797" t="s">
        <v>430</v>
      </c>
      <c r="BA115" s="798"/>
      <c r="BB115" s="798"/>
      <c r="BC115" s="798"/>
      <c r="BD115" s="798"/>
      <c r="BE115" s="798"/>
      <c r="BF115" s="798"/>
      <c r="BG115" s="798"/>
      <c r="BH115" s="798"/>
      <c r="BI115" s="798"/>
      <c r="BJ115" s="798"/>
      <c r="BK115" s="798"/>
      <c r="BL115" s="798"/>
      <c r="BM115" s="798"/>
      <c r="BN115" s="798"/>
      <c r="BO115" s="798"/>
      <c r="BP115" s="799"/>
      <c r="BQ115" s="800" t="s">
        <v>414</v>
      </c>
      <c r="BR115" s="801"/>
      <c r="BS115" s="801"/>
      <c r="BT115" s="801"/>
      <c r="BU115" s="801"/>
      <c r="BV115" s="801" t="s">
        <v>414</v>
      </c>
      <c r="BW115" s="801"/>
      <c r="BX115" s="801"/>
      <c r="BY115" s="801"/>
      <c r="BZ115" s="801"/>
      <c r="CA115" s="801" t="s">
        <v>414</v>
      </c>
      <c r="CB115" s="801"/>
      <c r="CC115" s="801"/>
      <c r="CD115" s="801"/>
      <c r="CE115" s="801"/>
      <c r="CF115" s="878" t="s">
        <v>414</v>
      </c>
      <c r="CG115" s="879"/>
      <c r="CH115" s="879"/>
      <c r="CI115" s="879"/>
      <c r="CJ115" s="879"/>
      <c r="CK115" s="947"/>
      <c r="CL115" s="896"/>
      <c r="CM115" s="797" t="s">
        <v>431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414</v>
      </c>
      <c r="DH115" s="814"/>
      <c r="DI115" s="814"/>
      <c r="DJ115" s="814"/>
      <c r="DK115" s="815"/>
      <c r="DL115" s="816" t="s">
        <v>414</v>
      </c>
      <c r="DM115" s="814"/>
      <c r="DN115" s="814"/>
      <c r="DO115" s="814"/>
      <c r="DP115" s="815"/>
      <c r="DQ115" s="816" t="s">
        <v>414</v>
      </c>
      <c r="DR115" s="814"/>
      <c r="DS115" s="814"/>
      <c r="DT115" s="814"/>
      <c r="DU115" s="815"/>
      <c r="DV115" s="784" t="s">
        <v>414</v>
      </c>
      <c r="DW115" s="785"/>
      <c r="DX115" s="785"/>
      <c r="DY115" s="785"/>
      <c r="DZ115" s="786"/>
    </row>
    <row r="116" spans="1:130" s="197" customFormat="1" ht="26.25" customHeight="1" x14ac:dyDescent="0.15">
      <c r="A116" s="936"/>
      <c r="B116" s="937"/>
      <c r="C116" s="876" t="s">
        <v>432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13</v>
      </c>
      <c r="AB116" s="814"/>
      <c r="AC116" s="814"/>
      <c r="AD116" s="814"/>
      <c r="AE116" s="815"/>
      <c r="AF116" s="816">
        <v>277</v>
      </c>
      <c r="AG116" s="814"/>
      <c r="AH116" s="814"/>
      <c r="AI116" s="814"/>
      <c r="AJ116" s="815"/>
      <c r="AK116" s="816">
        <v>143</v>
      </c>
      <c r="AL116" s="814"/>
      <c r="AM116" s="814"/>
      <c r="AN116" s="814"/>
      <c r="AO116" s="815"/>
      <c r="AP116" s="784">
        <v>0</v>
      </c>
      <c r="AQ116" s="785"/>
      <c r="AR116" s="785"/>
      <c r="AS116" s="785"/>
      <c r="AT116" s="786"/>
      <c r="AU116" s="953"/>
      <c r="AV116" s="954"/>
      <c r="AW116" s="954"/>
      <c r="AX116" s="954"/>
      <c r="AY116" s="955"/>
      <c r="AZ116" s="797" t="s">
        <v>433</v>
      </c>
      <c r="BA116" s="798"/>
      <c r="BB116" s="798"/>
      <c r="BC116" s="798"/>
      <c r="BD116" s="798"/>
      <c r="BE116" s="798"/>
      <c r="BF116" s="798"/>
      <c r="BG116" s="798"/>
      <c r="BH116" s="798"/>
      <c r="BI116" s="798"/>
      <c r="BJ116" s="798"/>
      <c r="BK116" s="798"/>
      <c r="BL116" s="798"/>
      <c r="BM116" s="798"/>
      <c r="BN116" s="798"/>
      <c r="BO116" s="798"/>
      <c r="BP116" s="799"/>
      <c r="BQ116" s="800" t="s">
        <v>414</v>
      </c>
      <c r="BR116" s="801"/>
      <c r="BS116" s="801"/>
      <c r="BT116" s="801"/>
      <c r="BU116" s="801"/>
      <c r="BV116" s="801" t="s">
        <v>414</v>
      </c>
      <c r="BW116" s="801"/>
      <c r="BX116" s="801"/>
      <c r="BY116" s="801"/>
      <c r="BZ116" s="801"/>
      <c r="CA116" s="801" t="s">
        <v>414</v>
      </c>
      <c r="CB116" s="801"/>
      <c r="CC116" s="801"/>
      <c r="CD116" s="801"/>
      <c r="CE116" s="801"/>
      <c r="CF116" s="878" t="s">
        <v>414</v>
      </c>
      <c r="CG116" s="879"/>
      <c r="CH116" s="879"/>
      <c r="CI116" s="879"/>
      <c r="CJ116" s="879"/>
      <c r="CK116" s="947"/>
      <c r="CL116" s="896"/>
      <c r="CM116" s="833" t="s">
        <v>434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25000</v>
      </c>
      <c r="DH116" s="814"/>
      <c r="DI116" s="814"/>
      <c r="DJ116" s="814"/>
      <c r="DK116" s="815"/>
      <c r="DL116" s="816">
        <v>12500</v>
      </c>
      <c r="DM116" s="814"/>
      <c r="DN116" s="814"/>
      <c r="DO116" s="814"/>
      <c r="DP116" s="815"/>
      <c r="DQ116" s="816" t="s">
        <v>414</v>
      </c>
      <c r="DR116" s="814"/>
      <c r="DS116" s="814"/>
      <c r="DT116" s="814"/>
      <c r="DU116" s="815"/>
      <c r="DV116" s="784" t="s">
        <v>414</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435</v>
      </c>
      <c r="Z117" s="919"/>
      <c r="AA117" s="924">
        <v>3005891</v>
      </c>
      <c r="AB117" s="925"/>
      <c r="AC117" s="925"/>
      <c r="AD117" s="925"/>
      <c r="AE117" s="926"/>
      <c r="AF117" s="928">
        <v>2948271</v>
      </c>
      <c r="AG117" s="925"/>
      <c r="AH117" s="925"/>
      <c r="AI117" s="925"/>
      <c r="AJ117" s="926"/>
      <c r="AK117" s="928">
        <v>2719835</v>
      </c>
      <c r="AL117" s="925"/>
      <c r="AM117" s="925"/>
      <c r="AN117" s="925"/>
      <c r="AO117" s="926"/>
      <c r="AP117" s="929"/>
      <c r="AQ117" s="930"/>
      <c r="AR117" s="930"/>
      <c r="AS117" s="930"/>
      <c r="AT117" s="931"/>
      <c r="AU117" s="953"/>
      <c r="AV117" s="954"/>
      <c r="AW117" s="954"/>
      <c r="AX117" s="954"/>
      <c r="AY117" s="955"/>
      <c r="AZ117" s="875" t="s">
        <v>436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283</v>
      </c>
      <c r="AG118" s="918"/>
      <c r="AH118" s="918"/>
      <c r="AI118" s="918"/>
      <c r="AJ118" s="919"/>
      <c r="AK118" s="920" t="s">
        <v>282</v>
      </c>
      <c r="AL118" s="918"/>
      <c r="AM118" s="918"/>
      <c r="AN118" s="918"/>
      <c r="AO118" s="919"/>
      <c r="AP118" s="921" t="s">
        <v>408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438</v>
      </c>
      <c r="BP118" s="868"/>
      <c r="BQ118" s="887">
        <v>36696296</v>
      </c>
      <c r="BR118" s="888"/>
      <c r="BS118" s="888"/>
      <c r="BT118" s="888"/>
      <c r="BU118" s="888"/>
      <c r="BV118" s="888">
        <v>35153424</v>
      </c>
      <c r="BW118" s="888"/>
      <c r="BX118" s="888"/>
      <c r="BY118" s="888"/>
      <c r="BZ118" s="888"/>
      <c r="CA118" s="888">
        <v>35217866</v>
      </c>
      <c r="CB118" s="888"/>
      <c r="CC118" s="888"/>
      <c r="CD118" s="888"/>
      <c r="CE118" s="888"/>
      <c r="CF118" s="773"/>
      <c r="CG118" s="774"/>
      <c r="CH118" s="774"/>
      <c r="CI118" s="774"/>
      <c r="CJ118" s="871"/>
      <c r="CK118" s="947"/>
      <c r="CL118" s="896"/>
      <c r="CM118" s="833" t="s">
        <v>439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440</v>
      </c>
      <c r="AV119" s="910"/>
      <c r="AW119" s="910"/>
      <c r="AX119" s="910"/>
      <c r="AY119" s="911"/>
      <c r="AZ119" s="846" t="s">
        <v>441</v>
      </c>
      <c r="BA119" s="788"/>
      <c r="BB119" s="788"/>
      <c r="BC119" s="788"/>
      <c r="BD119" s="788"/>
      <c r="BE119" s="788"/>
      <c r="BF119" s="788"/>
      <c r="BG119" s="788"/>
      <c r="BH119" s="788"/>
      <c r="BI119" s="788"/>
      <c r="BJ119" s="788"/>
      <c r="BK119" s="788"/>
      <c r="BL119" s="788"/>
      <c r="BM119" s="788"/>
      <c r="BN119" s="788"/>
      <c r="BO119" s="788"/>
      <c r="BP119" s="789"/>
      <c r="BQ119" s="829">
        <v>3418263</v>
      </c>
      <c r="BR119" s="830"/>
      <c r="BS119" s="830"/>
      <c r="BT119" s="830"/>
      <c r="BU119" s="830"/>
      <c r="BV119" s="830">
        <v>3682359</v>
      </c>
      <c r="BW119" s="830"/>
      <c r="BX119" s="830"/>
      <c r="BY119" s="830"/>
      <c r="BZ119" s="830"/>
      <c r="CA119" s="830">
        <v>4546056</v>
      </c>
      <c r="CB119" s="830"/>
      <c r="CC119" s="830"/>
      <c r="CD119" s="830"/>
      <c r="CE119" s="830"/>
      <c r="CF119" s="891">
        <v>69.099999999999994</v>
      </c>
      <c r="CG119" s="892"/>
      <c r="CH119" s="892"/>
      <c r="CI119" s="892"/>
      <c r="CJ119" s="892"/>
      <c r="CK119" s="948"/>
      <c r="CL119" s="898"/>
      <c r="CM119" s="855" t="s">
        <v>442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5933</v>
      </c>
      <c r="DH119" s="747"/>
      <c r="DI119" s="747"/>
      <c r="DJ119" s="747"/>
      <c r="DK119" s="748"/>
      <c r="DL119" s="749">
        <v>5325</v>
      </c>
      <c r="DM119" s="747"/>
      <c r="DN119" s="747"/>
      <c r="DO119" s="747"/>
      <c r="DP119" s="748"/>
      <c r="DQ119" s="749">
        <v>4713</v>
      </c>
      <c r="DR119" s="747"/>
      <c r="DS119" s="747"/>
      <c r="DT119" s="747"/>
      <c r="DU119" s="748"/>
      <c r="DV119" s="837">
        <v>0.1</v>
      </c>
      <c r="DW119" s="838"/>
      <c r="DX119" s="838"/>
      <c r="DY119" s="838"/>
      <c r="DZ119" s="839"/>
    </row>
    <row r="120" spans="1:130" s="197" customFormat="1" ht="26.25" customHeight="1" x14ac:dyDescent="0.15">
      <c r="A120" s="895"/>
      <c r="B120" s="896"/>
      <c r="C120" s="833" t="s">
        <v>417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443</v>
      </c>
      <c r="BA120" s="798"/>
      <c r="BB120" s="798"/>
      <c r="BC120" s="798"/>
      <c r="BD120" s="798"/>
      <c r="BE120" s="798"/>
      <c r="BF120" s="798"/>
      <c r="BG120" s="798"/>
      <c r="BH120" s="798"/>
      <c r="BI120" s="798"/>
      <c r="BJ120" s="798"/>
      <c r="BK120" s="798"/>
      <c r="BL120" s="798"/>
      <c r="BM120" s="798"/>
      <c r="BN120" s="798"/>
      <c r="BO120" s="798"/>
      <c r="BP120" s="799"/>
      <c r="BQ120" s="800">
        <v>171041</v>
      </c>
      <c r="BR120" s="801"/>
      <c r="BS120" s="801"/>
      <c r="BT120" s="801"/>
      <c r="BU120" s="801"/>
      <c r="BV120" s="801">
        <v>104306</v>
      </c>
      <c r="BW120" s="801"/>
      <c r="BX120" s="801"/>
      <c r="BY120" s="801"/>
      <c r="BZ120" s="801"/>
      <c r="CA120" s="801">
        <v>101506</v>
      </c>
      <c r="CB120" s="801"/>
      <c r="CC120" s="801"/>
      <c r="CD120" s="801"/>
      <c r="CE120" s="801"/>
      <c r="CF120" s="878">
        <v>1.5</v>
      </c>
      <c r="CG120" s="879"/>
      <c r="CH120" s="879"/>
      <c r="CI120" s="879"/>
      <c r="CJ120" s="879"/>
      <c r="CK120" s="880" t="s">
        <v>444</v>
      </c>
      <c r="CL120" s="840"/>
      <c r="CM120" s="840"/>
      <c r="CN120" s="840"/>
      <c r="CO120" s="841"/>
      <c r="CP120" s="884" t="s">
        <v>445</v>
      </c>
      <c r="CQ120" s="885"/>
      <c r="CR120" s="885"/>
      <c r="CS120" s="885"/>
      <c r="CT120" s="885"/>
      <c r="CU120" s="885"/>
      <c r="CV120" s="885"/>
      <c r="CW120" s="885"/>
      <c r="CX120" s="885"/>
      <c r="CY120" s="885"/>
      <c r="CZ120" s="885"/>
      <c r="DA120" s="885"/>
      <c r="DB120" s="885"/>
      <c r="DC120" s="885"/>
      <c r="DD120" s="885"/>
      <c r="DE120" s="885"/>
      <c r="DF120" s="886"/>
      <c r="DG120" s="829">
        <v>13425256</v>
      </c>
      <c r="DH120" s="830"/>
      <c r="DI120" s="830"/>
      <c r="DJ120" s="830"/>
      <c r="DK120" s="830"/>
      <c r="DL120" s="830">
        <v>12423845</v>
      </c>
      <c r="DM120" s="830"/>
      <c r="DN120" s="830"/>
      <c r="DO120" s="830"/>
      <c r="DP120" s="830"/>
      <c r="DQ120" s="830">
        <v>11341808</v>
      </c>
      <c r="DR120" s="830"/>
      <c r="DS120" s="830"/>
      <c r="DT120" s="830"/>
      <c r="DU120" s="830"/>
      <c r="DV120" s="831">
        <v>172.4</v>
      </c>
      <c r="DW120" s="831"/>
      <c r="DX120" s="831"/>
      <c r="DY120" s="831"/>
      <c r="DZ120" s="832"/>
    </row>
    <row r="121" spans="1:130" s="197" customFormat="1" ht="26.25" customHeight="1" x14ac:dyDescent="0.15">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22984796</v>
      </c>
      <c r="BR121" s="888"/>
      <c r="BS121" s="888"/>
      <c r="BT121" s="888"/>
      <c r="BU121" s="888"/>
      <c r="BV121" s="888">
        <v>22998499</v>
      </c>
      <c r="BW121" s="888"/>
      <c r="BX121" s="888"/>
      <c r="BY121" s="888"/>
      <c r="BZ121" s="888"/>
      <c r="CA121" s="888">
        <v>23763344</v>
      </c>
      <c r="CB121" s="888"/>
      <c r="CC121" s="888"/>
      <c r="CD121" s="888"/>
      <c r="CE121" s="888"/>
      <c r="CF121" s="889">
        <v>361.1</v>
      </c>
      <c r="CG121" s="890"/>
      <c r="CH121" s="890"/>
      <c r="CI121" s="890"/>
      <c r="CJ121" s="890"/>
      <c r="CK121" s="881"/>
      <c r="CL121" s="842"/>
      <c r="CM121" s="842"/>
      <c r="CN121" s="842"/>
      <c r="CO121" s="843"/>
      <c r="CP121" s="858" t="s">
        <v>448</v>
      </c>
      <c r="CQ121" s="859"/>
      <c r="CR121" s="859"/>
      <c r="CS121" s="859"/>
      <c r="CT121" s="859"/>
      <c r="CU121" s="859"/>
      <c r="CV121" s="859"/>
      <c r="CW121" s="859"/>
      <c r="CX121" s="859"/>
      <c r="CY121" s="859"/>
      <c r="CZ121" s="859"/>
      <c r="DA121" s="859"/>
      <c r="DB121" s="859"/>
      <c r="DC121" s="859"/>
      <c r="DD121" s="859"/>
      <c r="DE121" s="859"/>
      <c r="DF121" s="860"/>
      <c r="DG121" s="800">
        <v>1118847</v>
      </c>
      <c r="DH121" s="801"/>
      <c r="DI121" s="801"/>
      <c r="DJ121" s="801"/>
      <c r="DK121" s="801"/>
      <c r="DL121" s="801">
        <v>758517</v>
      </c>
      <c r="DM121" s="801"/>
      <c r="DN121" s="801"/>
      <c r="DO121" s="801"/>
      <c r="DP121" s="801"/>
      <c r="DQ121" s="801">
        <v>935597</v>
      </c>
      <c r="DR121" s="801"/>
      <c r="DS121" s="801"/>
      <c r="DT121" s="801"/>
      <c r="DU121" s="801"/>
      <c r="DV121" s="853">
        <v>14.2</v>
      </c>
      <c r="DW121" s="853"/>
      <c r="DX121" s="853"/>
      <c r="DY121" s="853"/>
      <c r="DZ121" s="854"/>
    </row>
    <row r="122" spans="1:130" s="197" customFormat="1" ht="26.25" customHeight="1" x14ac:dyDescent="0.15">
      <c r="A122" s="895"/>
      <c r="B122" s="896"/>
      <c r="C122" s="833" t="s">
        <v>428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449</v>
      </c>
      <c r="BP122" s="868"/>
      <c r="BQ122" s="869">
        <v>26574100</v>
      </c>
      <c r="BR122" s="870"/>
      <c r="BS122" s="870"/>
      <c r="BT122" s="870"/>
      <c r="BU122" s="870"/>
      <c r="BV122" s="870">
        <v>26785164</v>
      </c>
      <c r="BW122" s="870"/>
      <c r="BX122" s="870"/>
      <c r="BY122" s="870"/>
      <c r="BZ122" s="870"/>
      <c r="CA122" s="870">
        <v>28410906</v>
      </c>
      <c r="CB122" s="870"/>
      <c r="CC122" s="870"/>
      <c r="CD122" s="870"/>
      <c r="CE122" s="870"/>
      <c r="CF122" s="773"/>
      <c r="CG122" s="774"/>
      <c r="CH122" s="774"/>
      <c r="CI122" s="774"/>
      <c r="CJ122" s="871"/>
      <c r="CK122" s="881"/>
      <c r="CL122" s="842"/>
      <c r="CM122" s="842"/>
      <c r="CN122" s="842"/>
      <c r="CO122" s="843"/>
      <c r="CP122" s="858" t="s">
        <v>450</v>
      </c>
      <c r="CQ122" s="859"/>
      <c r="CR122" s="859"/>
      <c r="CS122" s="859"/>
      <c r="CT122" s="859"/>
      <c r="CU122" s="859"/>
      <c r="CV122" s="859"/>
      <c r="CW122" s="859"/>
      <c r="CX122" s="859"/>
      <c r="CY122" s="859"/>
      <c r="CZ122" s="859"/>
      <c r="DA122" s="859"/>
      <c r="DB122" s="859"/>
      <c r="DC122" s="859"/>
      <c r="DD122" s="859"/>
      <c r="DE122" s="859"/>
      <c r="DF122" s="860"/>
      <c r="DG122" s="800">
        <v>774938</v>
      </c>
      <c r="DH122" s="801"/>
      <c r="DI122" s="801"/>
      <c r="DJ122" s="801"/>
      <c r="DK122" s="801"/>
      <c r="DL122" s="801">
        <v>714514</v>
      </c>
      <c r="DM122" s="801"/>
      <c r="DN122" s="801"/>
      <c r="DO122" s="801"/>
      <c r="DP122" s="801"/>
      <c r="DQ122" s="801">
        <v>682180</v>
      </c>
      <c r="DR122" s="801"/>
      <c r="DS122" s="801"/>
      <c r="DT122" s="801"/>
      <c r="DU122" s="801"/>
      <c r="DV122" s="853">
        <v>10.4</v>
      </c>
      <c r="DW122" s="853"/>
      <c r="DX122" s="853"/>
      <c r="DY122" s="853"/>
      <c r="DZ122" s="854"/>
    </row>
    <row r="123" spans="1:130" s="197" customFormat="1" ht="26.25" customHeight="1" thickBot="1" x14ac:dyDescent="0.2">
      <c r="A123" s="895"/>
      <c r="B123" s="896"/>
      <c r="C123" s="833" t="s">
        <v>434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13082</v>
      </c>
      <c r="AB123" s="814"/>
      <c r="AC123" s="814"/>
      <c r="AD123" s="814"/>
      <c r="AE123" s="815"/>
      <c r="AF123" s="816">
        <v>12888</v>
      </c>
      <c r="AG123" s="814"/>
      <c r="AH123" s="814"/>
      <c r="AI123" s="814"/>
      <c r="AJ123" s="815"/>
      <c r="AK123" s="816">
        <v>12697</v>
      </c>
      <c r="AL123" s="814"/>
      <c r="AM123" s="814"/>
      <c r="AN123" s="814"/>
      <c r="AO123" s="815"/>
      <c r="AP123" s="784">
        <v>0.2</v>
      </c>
      <c r="AQ123" s="785"/>
      <c r="AR123" s="785"/>
      <c r="AS123" s="785"/>
      <c r="AT123" s="786"/>
      <c r="AU123" s="864" t="s">
        <v>451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152.80000000000001</v>
      </c>
      <c r="BR123" s="862"/>
      <c r="BS123" s="862"/>
      <c r="BT123" s="862"/>
      <c r="BU123" s="862"/>
      <c r="BV123" s="862">
        <v>128.80000000000001</v>
      </c>
      <c r="BW123" s="862"/>
      <c r="BX123" s="862"/>
      <c r="BY123" s="862"/>
      <c r="BZ123" s="862"/>
      <c r="CA123" s="862">
        <v>103.4</v>
      </c>
      <c r="CB123" s="862"/>
      <c r="CC123" s="862"/>
      <c r="CD123" s="862"/>
      <c r="CE123" s="862"/>
      <c r="CF123" s="760"/>
      <c r="CG123" s="761"/>
      <c r="CH123" s="761"/>
      <c r="CI123" s="761"/>
      <c r="CJ123" s="863"/>
      <c r="CK123" s="881"/>
      <c r="CL123" s="842"/>
      <c r="CM123" s="842"/>
      <c r="CN123" s="842"/>
      <c r="CO123" s="843"/>
      <c r="CP123" s="858" t="s">
        <v>452</v>
      </c>
      <c r="CQ123" s="859"/>
      <c r="CR123" s="859"/>
      <c r="CS123" s="859"/>
      <c r="CT123" s="859"/>
      <c r="CU123" s="859"/>
      <c r="CV123" s="859"/>
      <c r="CW123" s="859"/>
      <c r="CX123" s="859"/>
      <c r="CY123" s="859"/>
      <c r="CZ123" s="859"/>
      <c r="DA123" s="859"/>
      <c r="DB123" s="859"/>
      <c r="DC123" s="859"/>
      <c r="DD123" s="859"/>
      <c r="DE123" s="859"/>
      <c r="DF123" s="860"/>
      <c r="DG123" s="813">
        <v>261</v>
      </c>
      <c r="DH123" s="814"/>
      <c r="DI123" s="814"/>
      <c r="DJ123" s="814"/>
      <c r="DK123" s="815"/>
      <c r="DL123" s="816" t="s">
        <v>453</v>
      </c>
      <c r="DM123" s="814"/>
      <c r="DN123" s="814"/>
      <c r="DO123" s="814"/>
      <c r="DP123" s="815"/>
      <c r="DQ123" s="816">
        <v>5587</v>
      </c>
      <c r="DR123" s="814"/>
      <c r="DS123" s="814"/>
      <c r="DT123" s="814"/>
      <c r="DU123" s="815"/>
      <c r="DV123" s="784">
        <v>0.1</v>
      </c>
      <c r="DW123" s="785"/>
      <c r="DX123" s="785"/>
      <c r="DY123" s="785"/>
      <c r="DZ123" s="786"/>
    </row>
    <row r="124" spans="1:130" s="197" customFormat="1" ht="26.25" customHeight="1" x14ac:dyDescent="0.15">
      <c r="A124" s="895"/>
      <c r="B124" s="896"/>
      <c r="C124" s="833" t="s">
        <v>437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453</v>
      </c>
      <c r="AB124" s="814"/>
      <c r="AC124" s="814"/>
      <c r="AD124" s="814"/>
      <c r="AE124" s="815"/>
      <c r="AF124" s="816" t="s">
        <v>453</v>
      </c>
      <c r="AG124" s="814"/>
      <c r="AH124" s="814"/>
      <c r="AI124" s="814"/>
      <c r="AJ124" s="815"/>
      <c r="AK124" s="816" t="s">
        <v>453</v>
      </c>
      <c r="AL124" s="814"/>
      <c r="AM124" s="814"/>
      <c r="AN124" s="814"/>
      <c r="AO124" s="815"/>
      <c r="AP124" s="784" t="s">
        <v>453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454</v>
      </c>
      <c r="CQ124" s="859"/>
      <c r="CR124" s="859"/>
      <c r="CS124" s="859"/>
      <c r="CT124" s="859"/>
      <c r="CU124" s="859"/>
      <c r="CV124" s="859"/>
      <c r="CW124" s="859"/>
      <c r="CX124" s="859"/>
      <c r="CY124" s="859"/>
      <c r="CZ124" s="859"/>
      <c r="DA124" s="859"/>
      <c r="DB124" s="859"/>
      <c r="DC124" s="859"/>
      <c r="DD124" s="859"/>
      <c r="DE124" s="859"/>
      <c r="DF124" s="860"/>
      <c r="DG124" s="746">
        <v>5659</v>
      </c>
      <c r="DH124" s="747"/>
      <c r="DI124" s="747"/>
      <c r="DJ124" s="747"/>
      <c r="DK124" s="748"/>
      <c r="DL124" s="749">
        <v>2792</v>
      </c>
      <c r="DM124" s="747"/>
      <c r="DN124" s="747"/>
      <c r="DO124" s="747"/>
      <c r="DP124" s="748"/>
      <c r="DQ124" s="749">
        <v>1893</v>
      </c>
      <c r="DR124" s="747"/>
      <c r="DS124" s="747"/>
      <c r="DT124" s="747"/>
      <c r="DU124" s="748"/>
      <c r="DV124" s="837">
        <v>0</v>
      </c>
      <c r="DW124" s="838"/>
      <c r="DX124" s="838"/>
      <c r="DY124" s="838"/>
      <c r="DZ124" s="839"/>
    </row>
    <row r="125" spans="1:130" s="197" customFormat="1" ht="26.25" customHeight="1" thickBot="1" x14ac:dyDescent="0.2">
      <c r="A125" s="895"/>
      <c r="B125" s="896"/>
      <c r="C125" s="833" t="s">
        <v>439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453</v>
      </c>
      <c r="AB125" s="814"/>
      <c r="AC125" s="814"/>
      <c r="AD125" s="814"/>
      <c r="AE125" s="815"/>
      <c r="AF125" s="816" t="s">
        <v>453</v>
      </c>
      <c r="AG125" s="814"/>
      <c r="AH125" s="814"/>
      <c r="AI125" s="814"/>
      <c r="AJ125" s="815"/>
      <c r="AK125" s="816" t="s">
        <v>453</v>
      </c>
      <c r="AL125" s="814"/>
      <c r="AM125" s="814"/>
      <c r="AN125" s="814"/>
      <c r="AO125" s="815"/>
      <c r="AP125" s="784" t="s">
        <v>453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455</v>
      </c>
      <c r="CL125" s="840"/>
      <c r="CM125" s="840"/>
      <c r="CN125" s="840"/>
      <c r="CO125" s="841"/>
      <c r="CP125" s="846" t="s">
        <v>456</v>
      </c>
      <c r="CQ125" s="788"/>
      <c r="CR125" s="788"/>
      <c r="CS125" s="788"/>
      <c r="CT125" s="788"/>
      <c r="CU125" s="788"/>
      <c r="CV125" s="788"/>
      <c r="CW125" s="788"/>
      <c r="CX125" s="788"/>
      <c r="CY125" s="788"/>
      <c r="CZ125" s="788"/>
      <c r="DA125" s="788"/>
      <c r="DB125" s="788"/>
      <c r="DC125" s="788"/>
      <c r="DD125" s="788"/>
      <c r="DE125" s="788"/>
      <c r="DF125" s="789"/>
      <c r="DG125" s="829" t="s">
        <v>453</v>
      </c>
      <c r="DH125" s="830"/>
      <c r="DI125" s="830"/>
      <c r="DJ125" s="830"/>
      <c r="DK125" s="830"/>
      <c r="DL125" s="830" t="s">
        <v>453</v>
      </c>
      <c r="DM125" s="830"/>
      <c r="DN125" s="830"/>
      <c r="DO125" s="830"/>
      <c r="DP125" s="830"/>
      <c r="DQ125" s="830" t="s">
        <v>453</v>
      </c>
      <c r="DR125" s="830"/>
      <c r="DS125" s="830"/>
      <c r="DT125" s="830"/>
      <c r="DU125" s="830"/>
      <c r="DV125" s="831" t="s">
        <v>453</v>
      </c>
      <c r="DW125" s="831"/>
      <c r="DX125" s="831"/>
      <c r="DY125" s="831"/>
      <c r="DZ125" s="832"/>
    </row>
    <row r="126" spans="1:130" s="197" customFormat="1" ht="26.25" customHeight="1" x14ac:dyDescent="0.15">
      <c r="A126" s="895"/>
      <c r="B126" s="896"/>
      <c r="C126" s="833" t="s">
        <v>442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705</v>
      </c>
      <c r="AB126" s="814"/>
      <c r="AC126" s="814"/>
      <c r="AD126" s="814"/>
      <c r="AE126" s="815"/>
      <c r="AF126" s="816">
        <v>700</v>
      </c>
      <c r="AG126" s="814"/>
      <c r="AH126" s="814"/>
      <c r="AI126" s="814"/>
      <c r="AJ126" s="815"/>
      <c r="AK126" s="816">
        <v>693</v>
      </c>
      <c r="AL126" s="814"/>
      <c r="AM126" s="814"/>
      <c r="AN126" s="814"/>
      <c r="AO126" s="815"/>
      <c r="AP126" s="784">
        <v>0</v>
      </c>
      <c r="AQ126" s="785"/>
      <c r="AR126" s="785"/>
      <c r="AS126" s="785"/>
      <c r="AT126" s="786"/>
      <c r="AU126" s="233"/>
      <c r="AV126" s="233"/>
      <c r="AW126" s="233"/>
      <c r="AX126" s="836" t="s">
        <v>457</v>
      </c>
      <c r="AY126" s="794"/>
      <c r="AZ126" s="794"/>
      <c r="BA126" s="794"/>
      <c r="BB126" s="794"/>
      <c r="BC126" s="794"/>
      <c r="BD126" s="794"/>
      <c r="BE126" s="795"/>
      <c r="BF126" s="793" t="s">
        <v>458</v>
      </c>
      <c r="BG126" s="794"/>
      <c r="BH126" s="794"/>
      <c r="BI126" s="794"/>
      <c r="BJ126" s="794"/>
      <c r="BK126" s="794"/>
      <c r="BL126" s="795"/>
      <c r="BM126" s="793" t="s">
        <v>459</v>
      </c>
      <c r="BN126" s="794"/>
      <c r="BO126" s="794"/>
      <c r="BP126" s="794"/>
      <c r="BQ126" s="794"/>
      <c r="BR126" s="794"/>
      <c r="BS126" s="795"/>
      <c r="BT126" s="793" t="s">
        <v>460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461</v>
      </c>
      <c r="CQ126" s="798"/>
      <c r="CR126" s="798"/>
      <c r="CS126" s="798"/>
      <c r="CT126" s="798"/>
      <c r="CU126" s="798"/>
      <c r="CV126" s="798"/>
      <c r="CW126" s="798"/>
      <c r="CX126" s="798"/>
      <c r="CY126" s="798"/>
      <c r="CZ126" s="798"/>
      <c r="DA126" s="798"/>
      <c r="DB126" s="798"/>
      <c r="DC126" s="798"/>
      <c r="DD126" s="798"/>
      <c r="DE126" s="798"/>
      <c r="DF126" s="799"/>
      <c r="DG126" s="800" t="s">
        <v>453</v>
      </c>
      <c r="DH126" s="801"/>
      <c r="DI126" s="801"/>
      <c r="DJ126" s="801"/>
      <c r="DK126" s="801"/>
      <c r="DL126" s="801" t="s">
        <v>453</v>
      </c>
      <c r="DM126" s="801"/>
      <c r="DN126" s="801"/>
      <c r="DO126" s="801"/>
      <c r="DP126" s="801"/>
      <c r="DQ126" s="801" t="s">
        <v>453</v>
      </c>
      <c r="DR126" s="801"/>
      <c r="DS126" s="801"/>
      <c r="DT126" s="801"/>
      <c r="DU126" s="801"/>
      <c r="DV126" s="853" t="s">
        <v>453</v>
      </c>
      <c r="DW126" s="853"/>
      <c r="DX126" s="853"/>
      <c r="DY126" s="853"/>
      <c r="DZ126" s="854"/>
    </row>
    <row r="127" spans="1:130" s="197" customFormat="1" ht="26.25" customHeight="1" thickBot="1" x14ac:dyDescent="0.2">
      <c r="A127" s="897"/>
      <c r="B127" s="898"/>
      <c r="C127" s="855" t="s">
        <v>462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453</v>
      </c>
      <c r="AB127" s="814"/>
      <c r="AC127" s="814"/>
      <c r="AD127" s="814"/>
      <c r="AE127" s="815"/>
      <c r="AF127" s="816" t="s">
        <v>453</v>
      </c>
      <c r="AG127" s="814"/>
      <c r="AH127" s="814"/>
      <c r="AI127" s="814"/>
      <c r="AJ127" s="815"/>
      <c r="AK127" s="816" t="s">
        <v>453</v>
      </c>
      <c r="AL127" s="814"/>
      <c r="AM127" s="814"/>
      <c r="AN127" s="814"/>
      <c r="AO127" s="815"/>
      <c r="AP127" s="784" t="s">
        <v>453</v>
      </c>
      <c r="AQ127" s="785"/>
      <c r="AR127" s="785"/>
      <c r="AS127" s="785"/>
      <c r="AT127" s="786"/>
      <c r="AU127" s="233"/>
      <c r="AV127" s="233"/>
      <c r="AW127" s="233"/>
      <c r="AX127" s="787" t="s">
        <v>463</v>
      </c>
      <c r="AY127" s="788"/>
      <c r="AZ127" s="788"/>
      <c r="BA127" s="788"/>
      <c r="BB127" s="788"/>
      <c r="BC127" s="788"/>
      <c r="BD127" s="788"/>
      <c r="BE127" s="789"/>
      <c r="BF127" s="790" t="s">
        <v>453</v>
      </c>
      <c r="BG127" s="791"/>
      <c r="BH127" s="791"/>
      <c r="BI127" s="791"/>
      <c r="BJ127" s="791"/>
      <c r="BK127" s="791"/>
      <c r="BL127" s="792"/>
      <c r="BM127" s="790">
        <v>13.6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464</v>
      </c>
      <c r="CQ127" s="782"/>
      <c r="CR127" s="782"/>
      <c r="CS127" s="782"/>
      <c r="CT127" s="782"/>
      <c r="CU127" s="782"/>
      <c r="CV127" s="782"/>
      <c r="CW127" s="782"/>
      <c r="CX127" s="782"/>
      <c r="CY127" s="782"/>
      <c r="CZ127" s="782"/>
      <c r="DA127" s="782"/>
      <c r="DB127" s="782"/>
      <c r="DC127" s="782"/>
      <c r="DD127" s="782"/>
      <c r="DE127" s="782"/>
      <c r="DF127" s="783"/>
      <c r="DG127" s="849" t="s">
        <v>465</v>
      </c>
      <c r="DH127" s="850"/>
      <c r="DI127" s="850"/>
      <c r="DJ127" s="850"/>
      <c r="DK127" s="850"/>
      <c r="DL127" s="850" t="s">
        <v>466</v>
      </c>
      <c r="DM127" s="850"/>
      <c r="DN127" s="850"/>
      <c r="DO127" s="850"/>
      <c r="DP127" s="850"/>
      <c r="DQ127" s="850" t="s">
        <v>466</v>
      </c>
      <c r="DR127" s="850"/>
      <c r="DS127" s="850"/>
      <c r="DT127" s="850"/>
      <c r="DU127" s="850"/>
      <c r="DV127" s="851" t="s">
        <v>466</v>
      </c>
      <c r="DW127" s="851"/>
      <c r="DX127" s="851"/>
      <c r="DY127" s="851"/>
      <c r="DZ127" s="852"/>
    </row>
    <row r="128" spans="1:130" s="197" customFormat="1" ht="26.25" customHeight="1" x14ac:dyDescent="0.15">
      <c r="A128" s="825" t="s">
        <v>467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468</v>
      </c>
      <c r="X128" s="827"/>
      <c r="Y128" s="827"/>
      <c r="Z128" s="828"/>
      <c r="AA128" s="753">
        <v>42380</v>
      </c>
      <c r="AB128" s="754"/>
      <c r="AC128" s="754"/>
      <c r="AD128" s="754"/>
      <c r="AE128" s="755"/>
      <c r="AF128" s="756">
        <v>40403</v>
      </c>
      <c r="AG128" s="754"/>
      <c r="AH128" s="754"/>
      <c r="AI128" s="754"/>
      <c r="AJ128" s="755"/>
      <c r="AK128" s="756">
        <v>28278</v>
      </c>
      <c r="AL128" s="754"/>
      <c r="AM128" s="754"/>
      <c r="AN128" s="754"/>
      <c r="AO128" s="755"/>
      <c r="AP128" s="757"/>
      <c r="AQ128" s="758"/>
      <c r="AR128" s="758"/>
      <c r="AS128" s="758"/>
      <c r="AT128" s="759"/>
      <c r="AU128" s="235"/>
      <c r="AV128" s="235"/>
      <c r="AW128" s="235"/>
      <c r="AX128" s="802" t="s">
        <v>469</v>
      </c>
      <c r="AY128" s="798"/>
      <c r="AZ128" s="798"/>
      <c r="BA128" s="798"/>
      <c r="BB128" s="798"/>
      <c r="BC128" s="798"/>
      <c r="BD128" s="798"/>
      <c r="BE128" s="799"/>
      <c r="BF128" s="820" t="s">
        <v>453</v>
      </c>
      <c r="BG128" s="821"/>
      <c r="BH128" s="821"/>
      <c r="BI128" s="821"/>
      <c r="BJ128" s="821"/>
      <c r="BK128" s="821"/>
      <c r="BL128" s="822"/>
      <c r="BM128" s="820">
        <v>18.600000000000001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470</v>
      </c>
      <c r="X129" s="811"/>
      <c r="Y129" s="811"/>
      <c r="Z129" s="812"/>
      <c r="AA129" s="813">
        <v>8748370</v>
      </c>
      <c r="AB129" s="814"/>
      <c r="AC129" s="814"/>
      <c r="AD129" s="814"/>
      <c r="AE129" s="815"/>
      <c r="AF129" s="816">
        <v>8641526</v>
      </c>
      <c r="AG129" s="814"/>
      <c r="AH129" s="814"/>
      <c r="AI129" s="814"/>
      <c r="AJ129" s="815"/>
      <c r="AK129" s="816">
        <v>8631664</v>
      </c>
      <c r="AL129" s="814"/>
      <c r="AM129" s="814"/>
      <c r="AN129" s="814"/>
      <c r="AO129" s="815"/>
      <c r="AP129" s="817"/>
      <c r="AQ129" s="818"/>
      <c r="AR129" s="818"/>
      <c r="AS129" s="818"/>
      <c r="AT129" s="819"/>
      <c r="AU129" s="235"/>
      <c r="AV129" s="235"/>
      <c r="AW129" s="235"/>
      <c r="AX129" s="802" t="s">
        <v>471</v>
      </c>
      <c r="AY129" s="798"/>
      <c r="AZ129" s="798"/>
      <c r="BA129" s="798"/>
      <c r="BB129" s="798"/>
      <c r="BC129" s="798"/>
      <c r="BD129" s="798"/>
      <c r="BE129" s="799"/>
      <c r="BF129" s="803">
        <v>11.3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473</v>
      </c>
      <c r="X130" s="811"/>
      <c r="Y130" s="811"/>
      <c r="Z130" s="812"/>
      <c r="AA130" s="813">
        <v>2124840</v>
      </c>
      <c r="AB130" s="814"/>
      <c r="AC130" s="814"/>
      <c r="AD130" s="814"/>
      <c r="AE130" s="815"/>
      <c r="AF130" s="816">
        <v>2148724</v>
      </c>
      <c r="AG130" s="814"/>
      <c r="AH130" s="814"/>
      <c r="AI130" s="814"/>
      <c r="AJ130" s="815"/>
      <c r="AK130" s="816">
        <v>2051116</v>
      </c>
      <c r="AL130" s="814"/>
      <c r="AM130" s="814"/>
      <c r="AN130" s="814"/>
      <c r="AO130" s="815"/>
      <c r="AP130" s="817"/>
      <c r="AQ130" s="818"/>
      <c r="AR130" s="818"/>
      <c r="AS130" s="818"/>
      <c r="AT130" s="819"/>
      <c r="AU130" s="235"/>
      <c r="AV130" s="235"/>
      <c r="AW130" s="235"/>
      <c r="AX130" s="781" t="s">
        <v>474</v>
      </c>
      <c r="AY130" s="782"/>
      <c r="AZ130" s="782"/>
      <c r="BA130" s="782"/>
      <c r="BB130" s="782"/>
      <c r="BC130" s="782"/>
      <c r="BD130" s="782"/>
      <c r="BE130" s="783"/>
      <c r="BF130" s="735">
        <v>103.4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6623530</v>
      </c>
      <c r="AB131" s="747"/>
      <c r="AC131" s="747"/>
      <c r="AD131" s="747"/>
      <c r="AE131" s="748"/>
      <c r="AF131" s="749">
        <v>6492802</v>
      </c>
      <c r="AG131" s="747"/>
      <c r="AH131" s="747"/>
      <c r="AI131" s="747"/>
      <c r="AJ131" s="748"/>
      <c r="AK131" s="749">
        <v>6580548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12.66199443</v>
      </c>
      <c r="AB132" s="770"/>
      <c r="AC132" s="770"/>
      <c r="AD132" s="770"/>
      <c r="AE132" s="771"/>
      <c r="AF132" s="772">
        <v>11.692086099999999</v>
      </c>
      <c r="AG132" s="770"/>
      <c r="AH132" s="770"/>
      <c r="AI132" s="770"/>
      <c r="AJ132" s="771"/>
      <c r="AK132" s="772">
        <v>9.7323353620000006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16.5</v>
      </c>
      <c r="AB133" s="779"/>
      <c r="AC133" s="779"/>
      <c r="AD133" s="779"/>
      <c r="AE133" s="780"/>
      <c r="AF133" s="778">
        <v>13.6</v>
      </c>
      <c r="AG133" s="779"/>
      <c r="AH133" s="779"/>
      <c r="AI133" s="779"/>
      <c r="AJ133" s="780"/>
      <c r="AK133" s="778">
        <v>11.3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I52" zoomScale="75" zoomScaleNormal="85" zoomScaleSheetLayoutView="75" workbookViewId="0">
      <selection activeCell="R55" sqref="R55"/>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46"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49" t="s">
        <v>481</v>
      </c>
      <c r="L7" s="254"/>
      <c r="M7" s="255" t="s">
        <v>482</v>
      </c>
      <c r="N7" s="256"/>
    </row>
    <row r="8" spans="1:16" x14ac:dyDescent="0.15">
      <c r="A8" s="248"/>
      <c r="B8" s="244"/>
      <c r="C8" s="244"/>
      <c r="D8" s="244"/>
      <c r="E8" s="244"/>
      <c r="F8" s="244"/>
      <c r="G8" s="257"/>
      <c r="H8" s="258"/>
      <c r="I8" s="258"/>
      <c r="J8" s="259"/>
      <c r="K8" s="1150"/>
      <c r="L8" s="260" t="s">
        <v>483</v>
      </c>
      <c r="M8" s="261" t="s">
        <v>484</v>
      </c>
      <c r="N8" s="262" t="s">
        <v>485</v>
      </c>
    </row>
    <row r="9" spans="1:16" x14ac:dyDescent="0.15">
      <c r="A9" s="248"/>
      <c r="B9" s="244"/>
      <c r="C9" s="244"/>
      <c r="D9" s="244"/>
      <c r="E9" s="244"/>
      <c r="F9" s="244"/>
      <c r="G9" s="1163" t="s">
        <v>486</v>
      </c>
      <c r="H9" s="1164"/>
      <c r="I9" s="1164"/>
      <c r="J9" s="1165"/>
      <c r="K9" s="263">
        <v>1896950</v>
      </c>
      <c r="L9" s="264">
        <v>99338</v>
      </c>
      <c r="M9" s="265">
        <v>77257</v>
      </c>
      <c r="N9" s="266">
        <v>28.6</v>
      </c>
    </row>
    <row r="10" spans="1:16" x14ac:dyDescent="0.15">
      <c r="A10" s="248"/>
      <c r="B10" s="244"/>
      <c r="C10" s="244"/>
      <c r="D10" s="244"/>
      <c r="E10" s="244"/>
      <c r="F10" s="244"/>
      <c r="G10" s="1163" t="s">
        <v>487</v>
      </c>
      <c r="H10" s="1164"/>
      <c r="I10" s="1164"/>
      <c r="J10" s="1165"/>
      <c r="K10" s="267">
        <v>319866</v>
      </c>
      <c r="L10" s="268">
        <v>16750</v>
      </c>
      <c r="M10" s="269">
        <v>7577</v>
      </c>
      <c r="N10" s="270">
        <v>121.1</v>
      </c>
    </row>
    <row r="11" spans="1:16" ht="13.5" customHeight="1" x14ac:dyDescent="0.15">
      <c r="A11" s="248"/>
      <c r="B11" s="244"/>
      <c r="C11" s="244"/>
      <c r="D11" s="244"/>
      <c r="E11" s="244"/>
      <c r="F11" s="244"/>
      <c r="G11" s="1163" t="s">
        <v>488</v>
      </c>
      <c r="H11" s="1164"/>
      <c r="I11" s="1164"/>
      <c r="J11" s="1165"/>
      <c r="K11" s="267">
        <v>352407</v>
      </c>
      <c r="L11" s="268">
        <v>18454</v>
      </c>
      <c r="M11" s="269">
        <v>12059</v>
      </c>
      <c r="N11" s="270">
        <v>53</v>
      </c>
    </row>
    <row r="12" spans="1:16" ht="13.5" customHeight="1" x14ac:dyDescent="0.15">
      <c r="A12" s="248"/>
      <c r="B12" s="244"/>
      <c r="C12" s="244"/>
      <c r="D12" s="244"/>
      <c r="E12" s="244"/>
      <c r="F12" s="244"/>
      <c r="G12" s="1163" t="s">
        <v>489</v>
      </c>
      <c r="H12" s="1164"/>
      <c r="I12" s="1164"/>
      <c r="J12" s="1165"/>
      <c r="K12" s="267">
        <v>57126</v>
      </c>
      <c r="L12" s="268">
        <v>2992</v>
      </c>
      <c r="M12" s="269">
        <v>890</v>
      </c>
      <c r="N12" s="270">
        <v>236.2</v>
      </c>
    </row>
    <row r="13" spans="1:16" ht="13.5" customHeight="1" x14ac:dyDescent="0.15">
      <c r="A13" s="248"/>
      <c r="B13" s="244"/>
      <c r="C13" s="244"/>
      <c r="D13" s="244"/>
      <c r="E13" s="244"/>
      <c r="F13" s="244"/>
      <c r="G13" s="1163" t="s">
        <v>490</v>
      </c>
      <c r="H13" s="1164"/>
      <c r="I13" s="1164"/>
      <c r="J13" s="1165"/>
      <c r="K13" s="267" t="s">
        <v>491</v>
      </c>
      <c r="L13" s="268" t="s">
        <v>491</v>
      </c>
      <c r="M13" s="269">
        <v>0</v>
      </c>
      <c r="N13" s="270" t="s">
        <v>491</v>
      </c>
    </row>
    <row r="14" spans="1:16" ht="13.5" customHeight="1" x14ac:dyDescent="0.15">
      <c r="A14" s="248"/>
      <c r="B14" s="244"/>
      <c r="C14" s="244"/>
      <c r="D14" s="244"/>
      <c r="E14" s="244"/>
      <c r="F14" s="244"/>
      <c r="G14" s="1163" t="s">
        <v>492</v>
      </c>
      <c r="H14" s="1164"/>
      <c r="I14" s="1164"/>
      <c r="J14" s="1165"/>
      <c r="K14" s="267">
        <v>95012</v>
      </c>
      <c r="L14" s="268">
        <v>4975</v>
      </c>
      <c r="M14" s="269">
        <v>4205</v>
      </c>
      <c r="N14" s="270">
        <v>18.3</v>
      </c>
    </row>
    <row r="15" spans="1:16" ht="13.5" customHeight="1" x14ac:dyDescent="0.15">
      <c r="A15" s="248"/>
      <c r="B15" s="244"/>
      <c r="C15" s="244"/>
      <c r="D15" s="244"/>
      <c r="E15" s="244"/>
      <c r="F15" s="244"/>
      <c r="G15" s="1163" t="s">
        <v>493</v>
      </c>
      <c r="H15" s="1164"/>
      <c r="I15" s="1164"/>
      <c r="J15" s="1165"/>
      <c r="K15" s="267">
        <v>44740</v>
      </c>
      <c r="L15" s="268">
        <v>2343</v>
      </c>
      <c r="M15" s="269">
        <v>1846</v>
      </c>
      <c r="N15" s="270">
        <v>26.9</v>
      </c>
    </row>
    <row r="16" spans="1:16" x14ac:dyDescent="0.15">
      <c r="A16" s="248"/>
      <c r="B16" s="244"/>
      <c r="C16" s="244"/>
      <c r="D16" s="244"/>
      <c r="E16" s="244"/>
      <c r="F16" s="244"/>
      <c r="G16" s="1166" t="s">
        <v>494</v>
      </c>
      <c r="H16" s="1167"/>
      <c r="I16" s="1167"/>
      <c r="J16" s="1168"/>
      <c r="K16" s="268">
        <v>-244232</v>
      </c>
      <c r="L16" s="268">
        <v>-12790</v>
      </c>
      <c r="M16" s="269">
        <v>-8513</v>
      </c>
      <c r="N16" s="270">
        <v>50.2</v>
      </c>
    </row>
    <row r="17" spans="1:16" x14ac:dyDescent="0.15">
      <c r="A17" s="248"/>
      <c r="B17" s="244"/>
      <c r="C17" s="244"/>
      <c r="D17" s="244"/>
      <c r="E17" s="244"/>
      <c r="F17" s="244"/>
      <c r="G17" s="1166" t="s">
        <v>166</v>
      </c>
      <c r="H17" s="1167"/>
      <c r="I17" s="1167"/>
      <c r="J17" s="1168"/>
      <c r="K17" s="268">
        <v>2521869</v>
      </c>
      <c r="L17" s="268">
        <v>132063</v>
      </c>
      <c r="M17" s="269">
        <v>95320</v>
      </c>
      <c r="N17" s="270">
        <v>38.5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60" t="s">
        <v>499</v>
      </c>
      <c r="H21" s="1161"/>
      <c r="I21" s="1161"/>
      <c r="J21" s="1162"/>
      <c r="K21" s="280">
        <v>9.64</v>
      </c>
      <c r="L21" s="281">
        <v>8.93</v>
      </c>
      <c r="M21" s="282">
        <v>0.71</v>
      </c>
      <c r="N21" s="249"/>
      <c r="O21" s="283"/>
      <c r="P21" s="279"/>
    </row>
    <row r="22" spans="1:16" s="284" customFormat="1" x14ac:dyDescent="0.15">
      <c r="A22" s="279"/>
      <c r="B22" s="249"/>
      <c r="C22" s="249"/>
      <c r="D22" s="249"/>
      <c r="E22" s="249"/>
      <c r="F22" s="249"/>
      <c r="G22" s="1160" t="s">
        <v>500</v>
      </c>
      <c r="H22" s="1161"/>
      <c r="I22" s="1161"/>
      <c r="J22" s="1162"/>
      <c r="K22" s="285">
        <v>95</v>
      </c>
      <c r="L22" s="286">
        <v>96.9</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49" t="s">
        <v>481</v>
      </c>
      <c r="L30" s="254"/>
      <c r="M30" s="255" t="s">
        <v>482</v>
      </c>
      <c r="N30" s="256"/>
    </row>
    <row r="31" spans="1:16" x14ac:dyDescent="0.15">
      <c r="A31" s="248"/>
      <c r="B31" s="244"/>
      <c r="C31" s="244"/>
      <c r="D31" s="244"/>
      <c r="E31" s="244"/>
      <c r="F31" s="244"/>
      <c r="G31" s="257"/>
      <c r="H31" s="258"/>
      <c r="I31" s="258"/>
      <c r="J31" s="259"/>
      <c r="K31" s="1150"/>
      <c r="L31" s="260" t="s">
        <v>483</v>
      </c>
      <c r="M31" s="261" t="s">
        <v>484</v>
      </c>
      <c r="N31" s="262" t="s">
        <v>485</v>
      </c>
    </row>
    <row r="32" spans="1:16" ht="27" customHeight="1" x14ac:dyDescent="0.15">
      <c r="A32" s="248"/>
      <c r="B32" s="244"/>
      <c r="C32" s="244"/>
      <c r="D32" s="244"/>
      <c r="E32" s="244"/>
      <c r="F32" s="244"/>
      <c r="G32" s="1151" t="s">
        <v>504</v>
      </c>
      <c r="H32" s="1152"/>
      <c r="I32" s="1152"/>
      <c r="J32" s="1153"/>
      <c r="K32" s="294">
        <v>1800931</v>
      </c>
      <c r="L32" s="294">
        <v>94309</v>
      </c>
      <c r="M32" s="295">
        <v>49286</v>
      </c>
      <c r="N32" s="296">
        <v>91.4</v>
      </c>
    </row>
    <row r="33" spans="1:16" ht="13.5" customHeight="1" x14ac:dyDescent="0.15">
      <c r="A33" s="248"/>
      <c r="B33" s="244"/>
      <c r="C33" s="244"/>
      <c r="D33" s="244"/>
      <c r="E33" s="244"/>
      <c r="F33" s="244"/>
      <c r="G33" s="1151" t="s">
        <v>505</v>
      </c>
      <c r="H33" s="1152"/>
      <c r="I33" s="1152"/>
      <c r="J33" s="1153"/>
      <c r="K33" s="294" t="s">
        <v>491</v>
      </c>
      <c r="L33" s="294" t="s">
        <v>491</v>
      </c>
      <c r="M33" s="295" t="s">
        <v>491</v>
      </c>
      <c r="N33" s="296" t="s">
        <v>491</v>
      </c>
    </row>
    <row r="34" spans="1:16" ht="27" customHeight="1" x14ac:dyDescent="0.15">
      <c r="A34" s="248"/>
      <c r="B34" s="244"/>
      <c r="C34" s="244"/>
      <c r="D34" s="244"/>
      <c r="E34" s="244"/>
      <c r="F34" s="244"/>
      <c r="G34" s="1151" t="s">
        <v>506</v>
      </c>
      <c r="H34" s="1152"/>
      <c r="I34" s="1152"/>
      <c r="J34" s="1153"/>
      <c r="K34" s="294">
        <v>3333</v>
      </c>
      <c r="L34" s="294">
        <v>175</v>
      </c>
      <c r="M34" s="295">
        <v>6</v>
      </c>
      <c r="N34" s="296">
        <v>2816.7</v>
      </c>
    </row>
    <row r="35" spans="1:16" ht="27" customHeight="1" x14ac:dyDescent="0.15">
      <c r="A35" s="248"/>
      <c r="B35" s="244"/>
      <c r="C35" s="244"/>
      <c r="D35" s="244"/>
      <c r="E35" s="244"/>
      <c r="F35" s="244"/>
      <c r="G35" s="1151" t="s">
        <v>507</v>
      </c>
      <c r="H35" s="1152"/>
      <c r="I35" s="1152"/>
      <c r="J35" s="1153"/>
      <c r="K35" s="294">
        <v>887135</v>
      </c>
      <c r="L35" s="294">
        <v>46457</v>
      </c>
      <c r="M35" s="295">
        <v>18395</v>
      </c>
      <c r="N35" s="296">
        <v>152.6</v>
      </c>
    </row>
    <row r="36" spans="1:16" ht="27" customHeight="1" x14ac:dyDescent="0.15">
      <c r="A36" s="248"/>
      <c r="B36" s="244"/>
      <c r="C36" s="244"/>
      <c r="D36" s="244"/>
      <c r="E36" s="244"/>
      <c r="F36" s="244"/>
      <c r="G36" s="1151" t="s">
        <v>508</v>
      </c>
      <c r="H36" s="1152"/>
      <c r="I36" s="1152"/>
      <c r="J36" s="1153"/>
      <c r="K36" s="294">
        <v>14903</v>
      </c>
      <c r="L36" s="294">
        <v>780</v>
      </c>
      <c r="M36" s="295">
        <v>4784</v>
      </c>
      <c r="N36" s="296">
        <v>-83.7</v>
      </c>
    </row>
    <row r="37" spans="1:16" ht="13.5" customHeight="1" x14ac:dyDescent="0.15">
      <c r="A37" s="248"/>
      <c r="B37" s="244"/>
      <c r="C37" s="244"/>
      <c r="D37" s="244"/>
      <c r="E37" s="244"/>
      <c r="F37" s="244"/>
      <c r="G37" s="1151" t="s">
        <v>509</v>
      </c>
      <c r="H37" s="1152"/>
      <c r="I37" s="1152"/>
      <c r="J37" s="1153"/>
      <c r="K37" s="294">
        <v>13390</v>
      </c>
      <c r="L37" s="294">
        <v>701</v>
      </c>
      <c r="M37" s="295">
        <v>901</v>
      </c>
      <c r="N37" s="296">
        <v>-22.2</v>
      </c>
    </row>
    <row r="38" spans="1:16" ht="27" customHeight="1" x14ac:dyDescent="0.15">
      <c r="A38" s="248"/>
      <c r="B38" s="244"/>
      <c r="C38" s="244"/>
      <c r="D38" s="244"/>
      <c r="E38" s="244"/>
      <c r="F38" s="244"/>
      <c r="G38" s="1154" t="s">
        <v>510</v>
      </c>
      <c r="H38" s="1155"/>
      <c r="I38" s="1155"/>
      <c r="J38" s="1156"/>
      <c r="K38" s="297">
        <v>143</v>
      </c>
      <c r="L38" s="297">
        <v>7</v>
      </c>
      <c r="M38" s="298">
        <v>6</v>
      </c>
      <c r="N38" s="299">
        <v>16.7</v>
      </c>
      <c r="O38" s="293"/>
    </row>
    <row r="39" spans="1:16" x14ac:dyDescent="0.15">
      <c r="A39" s="248"/>
      <c r="B39" s="244"/>
      <c r="C39" s="244"/>
      <c r="D39" s="244"/>
      <c r="E39" s="244"/>
      <c r="F39" s="244"/>
      <c r="G39" s="1154" t="s">
        <v>511</v>
      </c>
      <c r="H39" s="1155"/>
      <c r="I39" s="1155"/>
      <c r="J39" s="1156"/>
      <c r="K39" s="300">
        <v>-28278</v>
      </c>
      <c r="L39" s="300">
        <v>-1481</v>
      </c>
      <c r="M39" s="301">
        <v>-3045</v>
      </c>
      <c r="N39" s="302">
        <v>-51.4</v>
      </c>
      <c r="O39" s="293"/>
    </row>
    <row r="40" spans="1:16" ht="27" customHeight="1" x14ac:dyDescent="0.15">
      <c r="A40" s="248"/>
      <c r="B40" s="244"/>
      <c r="C40" s="244"/>
      <c r="D40" s="244"/>
      <c r="E40" s="244"/>
      <c r="F40" s="244"/>
      <c r="G40" s="1151" t="s">
        <v>512</v>
      </c>
      <c r="H40" s="1152"/>
      <c r="I40" s="1152"/>
      <c r="J40" s="1153"/>
      <c r="K40" s="300">
        <v>-2051116</v>
      </c>
      <c r="L40" s="300">
        <v>-107411</v>
      </c>
      <c r="M40" s="301">
        <v>-49958</v>
      </c>
      <c r="N40" s="302">
        <v>115</v>
      </c>
      <c r="O40" s="293"/>
    </row>
    <row r="41" spans="1:16" x14ac:dyDescent="0.15">
      <c r="A41" s="248"/>
      <c r="B41" s="244"/>
      <c r="C41" s="244"/>
      <c r="D41" s="244"/>
      <c r="E41" s="244"/>
      <c r="F41" s="244"/>
      <c r="G41" s="1157" t="s">
        <v>277</v>
      </c>
      <c r="H41" s="1158"/>
      <c r="I41" s="1158"/>
      <c r="J41" s="1159"/>
      <c r="K41" s="294">
        <v>640441</v>
      </c>
      <c r="L41" s="300">
        <v>33538</v>
      </c>
      <c r="M41" s="301">
        <v>20376</v>
      </c>
      <c r="N41" s="302">
        <v>64.599999999999994</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44" t="s">
        <v>481</v>
      </c>
      <c r="J49" s="1146" t="s">
        <v>516</v>
      </c>
      <c r="K49" s="1147"/>
      <c r="L49" s="1147"/>
      <c r="M49" s="1147"/>
      <c r="N49" s="1148"/>
    </row>
    <row r="50" spans="1:14" x14ac:dyDescent="0.15">
      <c r="A50" s="248"/>
      <c r="B50" s="244"/>
      <c r="C50" s="244"/>
      <c r="D50" s="244"/>
      <c r="E50" s="244"/>
      <c r="F50" s="244"/>
      <c r="G50" s="312"/>
      <c r="H50" s="313"/>
      <c r="I50" s="1145"/>
      <c r="J50" s="314" t="s">
        <v>517</v>
      </c>
      <c r="K50" s="315" t="s">
        <v>518</v>
      </c>
      <c r="L50" s="316" t="s">
        <v>519</v>
      </c>
      <c r="M50" s="317" t="s">
        <v>520</v>
      </c>
      <c r="N50" s="318" t="s">
        <v>521</v>
      </c>
    </row>
    <row r="51" spans="1:14" x14ac:dyDescent="0.15">
      <c r="A51" s="248"/>
      <c r="B51" s="244"/>
      <c r="C51" s="244"/>
      <c r="D51" s="244"/>
      <c r="E51" s="244"/>
      <c r="F51" s="244"/>
      <c r="G51" s="310" t="s">
        <v>522</v>
      </c>
      <c r="H51" s="311"/>
      <c r="I51" s="319">
        <v>1534460</v>
      </c>
      <c r="J51" s="320">
        <v>75315</v>
      </c>
      <c r="K51" s="321">
        <v>11.2</v>
      </c>
      <c r="L51" s="322">
        <v>61557</v>
      </c>
      <c r="M51" s="323">
        <v>3.7</v>
      </c>
      <c r="N51" s="324">
        <v>7.5</v>
      </c>
    </row>
    <row r="52" spans="1:14" x14ac:dyDescent="0.15">
      <c r="A52" s="248"/>
      <c r="B52" s="244"/>
      <c r="C52" s="244"/>
      <c r="D52" s="244"/>
      <c r="E52" s="244"/>
      <c r="F52" s="244"/>
      <c r="G52" s="325"/>
      <c r="H52" s="326" t="s">
        <v>523</v>
      </c>
      <c r="I52" s="327">
        <v>1125532</v>
      </c>
      <c r="J52" s="328">
        <v>55244</v>
      </c>
      <c r="K52" s="329">
        <v>17.7</v>
      </c>
      <c r="L52" s="330">
        <v>32497</v>
      </c>
      <c r="M52" s="331">
        <v>-4.5999999999999996</v>
      </c>
      <c r="N52" s="332">
        <v>22.3</v>
      </c>
    </row>
    <row r="53" spans="1:14" x14ac:dyDescent="0.15">
      <c r="A53" s="248"/>
      <c r="B53" s="244"/>
      <c r="C53" s="244"/>
      <c r="D53" s="244"/>
      <c r="E53" s="244"/>
      <c r="F53" s="244"/>
      <c r="G53" s="310" t="s">
        <v>524</v>
      </c>
      <c r="H53" s="311"/>
      <c r="I53" s="319">
        <v>2079879</v>
      </c>
      <c r="J53" s="320">
        <v>103415</v>
      </c>
      <c r="K53" s="321">
        <v>37.299999999999997</v>
      </c>
      <c r="L53" s="322">
        <v>69806</v>
      </c>
      <c r="M53" s="323">
        <v>13.4</v>
      </c>
      <c r="N53" s="324">
        <v>23.9</v>
      </c>
    </row>
    <row r="54" spans="1:14" x14ac:dyDescent="0.15">
      <c r="A54" s="248"/>
      <c r="B54" s="244"/>
      <c r="C54" s="244"/>
      <c r="D54" s="244"/>
      <c r="E54" s="244"/>
      <c r="F54" s="244"/>
      <c r="G54" s="325"/>
      <c r="H54" s="326" t="s">
        <v>523</v>
      </c>
      <c r="I54" s="327">
        <v>1117727</v>
      </c>
      <c r="J54" s="328">
        <v>55575</v>
      </c>
      <c r="K54" s="329">
        <v>0.6</v>
      </c>
      <c r="L54" s="330">
        <v>32823</v>
      </c>
      <c r="M54" s="331">
        <v>1</v>
      </c>
      <c r="N54" s="332">
        <v>-0.4</v>
      </c>
    </row>
    <row r="55" spans="1:14" x14ac:dyDescent="0.15">
      <c r="A55" s="248"/>
      <c r="B55" s="244"/>
      <c r="C55" s="244"/>
      <c r="D55" s="244"/>
      <c r="E55" s="244"/>
      <c r="F55" s="244"/>
      <c r="G55" s="310" t="s">
        <v>525</v>
      </c>
      <c r="H55" s="311"/>
      <c r="I55" s="319">
        <v>2633796</v>
      </c>
      <c r="J55" s="320">
        <v>132598</v>
      </c>
      <c r="K55" s="321">
        <v>28.2</v>
      </c>
      <c r="L55" s="322">
        <v>74444</v>
      </c>
      <c r="M55" s="323">
        <v>6.6</v>
      </c>
      <c r="N55" s="324">
        <v>21.6</v>
      </c>
    </row>
    <row r="56" spans="1:14" x14ac:dyDescent="0.15">
      <c r="A56" s="248"/>
      <c r="B56" s="244"/>
      <c r="C56" s="244"/>
      <c r="D56" s="244"/>
      <c r="E56" s="244"/>
      <c r="F56" s="244"/>
      <c r="G56" s="325"/>
      <c r="H56" s="326" t="s">
        <v>523</v>
      </c>
      <c r="I56" s="327">
        <v>1675076</v>
      </c>
      <c r="J56" s="328">
        <v>84331</v>
      </c>
      <c r="K56" s="329">
        <v>51.7</v>
      </c>
      <c r="L56" s="330">
        <v>34175</v>
      </c>
      <c r="M56" s="331">
        <v>4.0999999999999996</v>
      </c>
      <c r="N56" s="332">
        <v>47.6</v>
      </c>
    </row>
    <row r="57" spans="1:14" x14ac:dyDescent="0.15">
      <c r="A57" s="248"/>
      <c r="B57" s="244"/>
      <c r="C57" s="244"/>
      <c r="D57" s="244"/>
      <c r="E57" s="244"/>
      <c r="F57" s="244"/>
      <c r="G57" s="310" t="s">
        <v>526</v>
      </c>
      <c r="H57" s="311"/>
      <c r="I57" s="319">
        <v>2713694</v>
      </c>
      <c r="J57" s="320">
        <v>139393</v>
      </c>
      <c r="K57" s="321">
        <v>5.0999999999999996</v>
      </c>
      <c r="L57" s="322">
        <v>85205</v>
      </c>
      <c r="M57" s="323">
        <v>14.5</v>
      </c>
      <c r="N57" s="324">
        <v>-9.4</v>
      </c>
    </row>
    <row r="58" spans="1:14" x14ac:dyDescent="0.15">
      <c r="A58" s="248"/>
      <c r="B58" s="244"/>
      <c r="C58" s="244"/>
      <c r="D58" s="244"/>
      <c r="E58" s="244"/>
      <c r="F58" s="244"/>
      <c r="G58" s="325"/>
      <c r="H58" s="326" t="s">
        <v>523</v>
      </c>
      <c r="I58" s="327">
        <v>1476277</v>
      </c>
      <c r="J58" s="328">
        <v>75831</v>
      </c>
      <c r="K58" s="329">
        <v>-10.1</v>
      </c>
      <c r="L58" s="330">
        <v>38847</v>
      </c>
      <c r="M58" s="331">
        <v>13.7</v>
      </c>
      <c r="N58" s="332">
        <v>-23.8</v>
      </c>
    </row>
    <row r="59" spans="1:14" x14ac:dyDescent="0.15">
      <c r="A59" s="248"/>
      <c r="B59" s="244"/>
      <c r="C59" s="244"/>
      <c r="D59" s="244"/>
      <c r="E59" s="244"/>
      <c r="F59" s="244"/>
      <c r="G59" s="310" t="s">
        <v>527</v>
      </c>
      <c r="H59" s="311"/>
      <c r="I59" s="319">
        <v>1686079</v>
      </c>
      <c r="J59" s="320">
        <v>88295</v>
      </c>
      <c r="K59" s="321">
        <v>-36.700000000000003</v>
      </c>
      <c r="L59" s="322">
        <v>77577</v>
      </c>
      <c r="M59" s="323">
        <v>-9</v>
      </c>
      <c r="N59" s="324">
        <v>-27.7</v>
      </c>
    </row>
    <row r="60" spans="1:14" x14ac:dyDescent="0.15">
      <c r="A60" s="248"/>
      <c r="B60" s="244"/>
      <c r="C60" s="244"/>
      <c r="D60" s="244"/>
      <c r="E60" s="244"/>
      <c r="F60" s="244"/>
      <c r="G60" s="325"/>
      <c r="H60" s="326" t="s">
        <v>523</v>
      </c>
      <c r="I60" s="333">
        <v>1335948</v>
      </c>
      <c r="J60" s="328">
        <v>69960</v>
      </c>
      <c r="K60" s="329">
        <v>-7.7</v>
      </c>
      <c r="L60" s="330">
        <v>40870</v>
      </c>
      <c r="M60" s="331">
        <v>5.2</v>
      </c>
      <c r="N60" s="332">
        <v>-12.9</v>
      </c>
    </row>
    <row r="61" spans="1:14" x14ac:dyDescent="0.15">
      <c r="A61" s="248"/>
      <c r="B61" s="244"/>
      <c r="C61" s="244"/>
      <c r="D61" s="244"/>
      <c r="E61" s="244"/>
      <c r="F61" s="244"/>
      <c r="G61" s="310" t="s">
        <v>528</v>
      </c>
      <c r="H61" s="334"/>
      <c r="I61" s="335">
        <v>2129582</v>
      </c>
      <c r="J61" s="336">
        <v>107803</v>
      </c>
      <c r="K61" s="337">
        <v>9</v>
      </c>
      <c r="L61" s="338">
        <v>73718</v>
      </c>
      <c r="M61" s="339">
        <v>5.8</v>
      </c>
      <c r="N61" s="324">
        <v>3.2</v>
      </c>
    </row>
    <row r="62" spans="1:14" x14ac:dyDescent="0.15">
      <c r="A62" s="248"/>
      <c r="B62" s="244"/>
      <c r="C62" s="244"/>
      <c r="D62" s="244"/>
      <c r="E62" s="244"/>
      <c r="F62" s="244"/>
      <c r="G62" s="325"/>
      <c r="H62" s="326" t="s">
        <v>523</v>
      </c>
      <c r="I62" s="327">
        <v>1346112</v>
      </c>
      <c r="J62" s="328">
        <v>68188</v>
      </c>
      <c r="K62" s="329">
        <v>10.4</v>
      </c>
      <c r="L62" s="330">
        <v>35842</v>
      </c>
      <c r="M62" s="331">
        <v>3.9</v>
      </c>
      <c r="N62" s="332">
        <v>6.5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75" zoomScaleNormal="75" zoomScaleSheetLayoutView="55" workbookViewId="0">
      <selection activeCell="A113" sqref="A113:XFD11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73" zoomScale="75" zoomScaleNormal="75" zoomScaleSheetLayoutView="55" workbookViewId="0">
      <selection activeCell="I101" sqref="I10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5" zoomScaleNormal="75"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69" t="s">
        <v>3</v>
      </c>
      <c r="D47" s="1169"/>
      <c r="E47" s="1170"/>
      <c r="F47" s="11">
        <v>14.61</v>
      </c>
      <c r="G47" s="12">
        <v>21.43</v>
      </c>
      <c r="H47" s="12">
        <v>26.22</v>
      </c>
      <c r="I47" s="12">
        <v>32.57</v>
      </c>
      <c r="J47" s="13">
        <v>35.26</v>
      </c>
    </row>
    <row r="48" spans="2:10" ht="57.75" customHeight="1" x14ac:dyDescent="0.15">
      <c r="B48" s="14"/>
      <c r="C48" s="1171" t="s">
        <v>4</v>
      </c>
      <c r="D48" s="1171"/>
      <c r="E48" s="1172"/>
      <c r="F48" s="15">
        <v>2.37</v>
      </c>
      <c r="G48" s="16">
        <v>2.78</v>
      </c>
      <c r="H48" s="16">
        <v>2.88</v>
      </c>
      <c r="I48" s="16">
        <v>3.54</v>
      </c>
      <c r="J48" s="17">
        <v>4.0999999999999996</v>
      </c>
    </row>
    <row r="49" spans="2:10" ht="57.75" customHeight="1" thickBot="1" x14ac:dyDescent="0.2">
      <c r="B49" s="18"/>
      <c r="C49" s="1173" t="s">
        <v>5</v>
      </c>
      <c r="D49" s="1173"/>
      <c r="E49" s="1174"/>
      <c r="F49" s="19">
        <v>9.6199999999999992</v>
      </c>
      <c r="G49" s="20">
        <v>6.04</v>
      </c>
      <c r="H49" s="20">
        <v>3.64</v>
      </c>
      <c r="I49" s="20">
        <v>10.57</v>
      </c>
      <c r="J49" s="21">
        <v>4.95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2017-03-29T04:47:05Z</cp:lastPrinted>
  <dcterms:created xsi:type="dcterms:W3CDTF">2017-02-15T20:51:19Z</dcterms:created>
  <dcterms:modified xsi:type="dcterms:W3CDTF">2017-04-19T01:45:41Z</dcterms:modified>
  <cp:category/>
</cp:coreProperties>
</file>