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ma-zaisei (192.168.4.27)\HP・広報関係【H16～】\【HP】財政状況資料集\【HP】H27財政状況資料集\04_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C40" i="9"/>
  <c r="CO39" i="9"/>
  <c r="BE39" i="9"/>
  <c r="AM39" i="9"/>
  <c r="C39" i="9"/>
  <c r="CO38" i="9"/>
  <c r="BE38" i="9"/>
  <c r="AM38" i="9"/>
  <c r="C38" i="9"/>
  <c r="BE37" i="9"/>
  <c r="AM37" i="9"/>
  <c r="C37" i="9"/>
  <c r="BE36" i="9"/>
  <c r="AM36" i="9"/>
  <c r="BE35" i="9"/>
  <c r="CO34" i="9"/>
  <c r="CO35" i="9" s="1"/>
  <c r="CO36" i="9" s="1"/>
  <c r="CO37"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c r="AM35" i="9" s="1"/>
  <c r="U34" i="9"/>
  <c r="U35" i="9" s="1"/>
  <c r="U36" i="9" s="1"/>
  <c r="U37" i="9" s="1"/>
  <c r="U38" i="9" s="1"/>
  <c r="U39" i="9" s="1"/>
  <c r="U40" i="9" s="1"/>
  <c r="BE34" i="9"/>
</calcChain>
</file>

<file path=xl/sharedStrings.xml><?xml version="1.0" encoding="utf-8"?>
<sst xmlns="http://schemas.openxmlformats.org/spreadsheetml/2006/main" count="1032" uniqueCount="570">
  <si>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</si>
  <si>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</si>
  <si>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</si>
  <si>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</si>
  <si>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</si>
  <si>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</si>
  <si>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</si>
  <si>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</si>
  <si>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</si>
  <si>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</si>
  <si>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</si>
  <si>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</si>
  <si>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</si>
  <si>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</si>
  <si>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</si>
  <si>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</si>
  <si>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</si>
  <si>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</si>
  <si>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</si>
  <si>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</si>
  <si>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</si>
  <si>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</si>
  <si>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</si>
  <si>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</si>
  <si>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</si>
  <si>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</si>
  <si>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</si>
  <si>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</si>
  <si>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</si>
  <si>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</si>
  <si>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</si>
  <si>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</si>
  <si>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</si>
  <si>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</si>
  <si>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</si>
  <si>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</si>
  <si>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</si>
  <si>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</si>
  <si>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</si>
  <si>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</si>
  <si>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</si>
  <si>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</si>
  <si>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</si>
  <si>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</si>
  <si>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</si>
  <si>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</si>
  <si>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</si>
  <si>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</si>
  <si>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</si>
  <si>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</si>
  <si>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</si>
  <si>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</si>
  <si>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</si>
  <si>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</si>
  <si>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</si>
  <si>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</si>
  <si>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</si>
  <si>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</si>
  <si>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</si>
  <si>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</si>
  <si>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</si>
  <si>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</si>
  <si>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</si>
  <si>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</si>
  <si>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</si>
  <si>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</si>
  <si>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</si>
  <si>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</si>
  <si>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</si>
  <si>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</si>
  <si>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</si>
  <si>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</si>
  <si>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</si>
  <si>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</si>
  <si>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</si>
  <si>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</si>
  <si>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</si>
  <si>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</si>
  <si>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</si>
  <si>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</si>
  <si>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</si>
  <si>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</si>
  <si>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</si>
  <si>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</si>
  <si>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</si>
  <si>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</si>
  <si>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</si>
  <si>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</si>
  <si>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</si>
  <si>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</si>
  <si>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</si>
  <si>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</si>
  <si>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</si>
  <si>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</si>
  <si>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</si>
  <si>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</si>
  <si>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</si>
  <si>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</si>
  <si>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</si>
  <si>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</si>
  <si>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</si>
  <si>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</si>
  <si>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</si>
  <si>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</si>
  <si>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</si>
  <si>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</si>
  <si>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</si>
  <si>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</si>
  <si>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</si>
  <si>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</si>
  <si>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</si>
  <si>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</si>
  <si>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</si>
  <si>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</si>
  <si>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</si>
  <si>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</si>
  <si>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</si>
  <si>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</si>
  <si>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</si>
  <si>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</si>
  <si>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</si>
  <si>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</si>
  <si>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</si>
  <si>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</si>
  <si>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</si>
  <si>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</si>
  <si>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</si>
  <si>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</si>
  <si>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</si>
  <si>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</si>
  <si>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</si>
  <si>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</si>
  <si>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</si>
  <si>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</si>
  <si>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</si>
  <si>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</si>
  <si>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</si>
  <si>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</si>
  <si>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</si>
  <si>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</si>
  <si>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</si>
  <si>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</si>
  <si>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</si>
  <si>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</si>
  <si>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</si>
  <si>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</si>
  <si>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</si>
  <si>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</si>
  <si>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</si>
  <si>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</si>
  <si>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</si>
  <si>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</si>
  <si>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</si>
  <si>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</si>
  <si>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</si>
  <si>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</si>
  <si>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</si>
  <si>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</si>
  <si>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</si>
  <si>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</si>
  <si>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</si>
  <si>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</si>
  <si>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</si>
  <si>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</si>
  <si>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</si>
  <si>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</si>
  <si>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</si>
  <si>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</si>
  <si>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</si>
  <si>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</si>
  <si>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</si>
  <si>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</si>
  <si>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</si>
  <si>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</si>
  <si>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</si>
  <si>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</si>
  <si>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</si>
  <si>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</si>
  <si>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</si>
  <si>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</si>
  <si>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</si>
  <si>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</si>
  <si>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</si>
  <si>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</si>
  <si>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</si>
  <si>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</si>
  <si>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</si>
  <si>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</si>
  <si>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</si>
  <si>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</si>
  <si>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</si>
  <si>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</si>
  <si>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兵庫県南あわじ市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</si>
  <si>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</si>
  <si>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</si>
  <si>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</si>
  <si>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</si>
  <si>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</si>
  <si>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</si>
  <si>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</si>
  <si>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</si>
  <si>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</si>
  <si>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</si>
  <si>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</si>
  <si>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</si>
  <si>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</si>
  <si>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</si>
  <si>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</si>
  <si>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</si>
  <si>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</si>
  <si>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</si>
  <si>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</si>
  <si>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</si>
  <si>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</si>
  <si>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</si>
  <si>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</si>
  <si>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</si>
  <si>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</si>
  <si>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</si>
  <si>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</si>
  <si>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</si>
  <si>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</si>
  <si>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</si>
  <si>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</si>
  <si>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</si>
  <si>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</si>
  <si>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</si>
  <si>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</si>
  <si>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</si>
  <si>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</si>
  <si>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</si>
  <si>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</si>
  <si>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</si>
  <si>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</si>
  <si>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</si>
  <si>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</si>
  <si>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</si>
  <si>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</si>
  <si>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</si>
  <si>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</si>
  <si>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</si>
  <si>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</si>
  <si>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</si>
  <si>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</si>
  <si>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</si>
  <si>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</si>
  <si>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</si>
  <si>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</si>
  <si>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</si>
  <si>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</si>
  <si>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</si>
  <si>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</si>
  <si>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</si>
  <si>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</si>
  <si>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</si>
  <si>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</si>
  <si>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</si>
  <si>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</si>
  <si>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</si>
  <si>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</si>
  <si>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</si>
  <si>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</si>
  <si>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</si>
  <si>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</si>
  <si>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</si>
  <si>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</si>
  <si>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</si>
  <si>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</si>
  <si>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</si>
  <si>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</si>
  <si>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</si>
  <si>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</si>
  <si>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</si>
  <si>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</si>
  <si>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</si>
  <si>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</si>
  <si>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</si>
  <si>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</si>
  <si>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</si>
  <si>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</si>
  <si>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</si>
  <si>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</si>
  <si>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</si>
  <si>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</si>
  <si>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</si>
  <si>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</si>
  <si>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</si>
  <si>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</si>
  <si>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</si>
  <si>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</si>
  <si>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</si>
  <si>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</si>
  <si>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</si>
  <si>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</si>
  <si>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</si>
  <si>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</si>
  <si>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</si>
  <si>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</si>
  <si>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</si>
  <si>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</si>
  <si>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</si>
  <si>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</si>
  <si>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</si>
  <si>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</si>
  <si>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</si>
  <si>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</si>
  <si>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</si>
  <si>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</si>
  <si>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</si>
  <si>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</si>
  <si>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</si>
  <si>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</si>
  <si>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</si>
  <si>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</si>
  <si>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</si>
  <si>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</si>
  <si>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</si>
  <si>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</si>
  <si>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</si>
  <si>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</si>
  <si>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</si>
  <si>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</si>
  <si>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</si>
  <si>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</si>
  <si>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</si>
  <si>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</si>
  <si>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</si>
  <si>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</si>
  <si>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</si>
  <si>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</si>
  <si>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</si>
  <si>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</si>
  <si>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</si>
  <si>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</si>
  <si>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</si>
  <si>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</si>
  <si>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</si>
  <si>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</si>
  <si>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</si>
  <si>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</si>
  <si>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兵庫県南あわじ市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</si>
  <si>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</si>
  <si>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</si>
  <si>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</si>
  <si>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</si>
  <si>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</si>
  <si>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</si>
  <si>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</si>
  <si>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</si>
  <si>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</si>
  <si>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</si>
  <si>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</si>
  <si>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</si>
  <si>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</si>
  <si>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</si>
  <si>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</si>
  <si>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</si>
  <si>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</si>
  <si>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</si>
  <si>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</si>
  <si>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</si>
  <si>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</si>
  <si>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</si>
  <si>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</si>
  <si>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</si>
  <si>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</si>
  <si>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</si>
  <si>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</si>
  <si>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</si>
  <si>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</si>
  <si>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</si>
  <si>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</si>
  <si>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</si>
  <si>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</si>
  <si>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</si>
  <si>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</si>
  <si>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</si>
  <si>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</si>
  <si>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</si>
  <si>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</si>
  <si>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</si>
  <si>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訪問看護事業特別会計</t>
    <phoneticPr fontId="5"/>
  </si>
  <si>
    <t>農業共済事業会計</t>
    <phoneticPr fontId="5"/>
  </si>
  <si>
    <t>国民宿舎事業会計</t>
    <phoneticPr fontId="5"/>
  </si>
  <si>
    <t>法適用企業</t>
    <phoneticPr fontId="5"/>
  </si>
  <si>
    <t>下水道事業会計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</si>
  <si>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</si>
  <si>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</si>
  <si>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</si>
  <si>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</si>
  <si>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</si>
  <si>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</si>
  <si>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</si>
  <si>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</si>
  <si>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</si>
  <si>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</si>
  <si>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</si>
  <si>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</si>
  <si>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</si>
  <si>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</si>
  <si>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</si>
  <si>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</si>
  <si>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</si>
  <si>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</si>
  <si>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</si>
  <si>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</si>
  <si>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</si>
  <si>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</si>
  <si>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</si>
  <si>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</si>
  <si>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</si>
  <si>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</si>
  <si>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</si>
  <si>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</si>
  <si>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</si>
  <si>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</si>
  <si>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</si>
  <si>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</si>
  <si>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</si>
  <si>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</si>
  <si>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</si>
  <si>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</si>
  <si>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</si>
  <si>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</si>
  <si>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</si>
  <si>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</si>
  <si>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</si>
  <si>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</si>
  <si>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</si>
  <si>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</si>
  <si>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</si>
  <si>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</si>
  <si>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</si>
  <si>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</si>
  <si>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</si>
  <si>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</si>
  <si>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</si>
  <si>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</si>
  <si>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</si>
  <si>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</si>
  <si>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</si>
  <si>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</si>
  <si>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</si>
  <si>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</si>
  <si>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</si>
  <si>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</si>
  <si>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</si>
  <si>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</si>
  <si>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</si>
  <si>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</si>
  <si>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</si>
  <si>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</si>
  <si>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</si>
  <si>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</si>
  <si>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</si>
  <si>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</si>
  <si>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</si>
  <si>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</si>
  <si>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</si>
  <si>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</si>
  <si>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</si>
  <si>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</si>
  <si>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</si>
  <si>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</si>
  <si>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</si>
  <si>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</si>
  <si>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</si>
  <si>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</si>
  <si>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</si>
  <si>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</si>
  <si>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</si>
  <si>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</si>
  <si>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</si>
  <si>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</si>
  <si>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</si>
  <si>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</si>
  <si>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</si>
  <si>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</si>
  <si>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</si>
  <si>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</si>
  <si>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</si>
  <si>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</si>
  <si>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</si>
  <si>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</si>
  <si>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</si>
  <si>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</si>
  <si>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</si>
  <si>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</si>
  <si>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</si>
  <si>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</si>
  <si>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</si>
  <si>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</si>
  <si>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</si>
  <si>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</si>
  <si>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</si>
  <si>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</si>
  <si>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</si>
  <si>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</si>
  <si>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</si>
  <si>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</si>
  <si>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</si>
  <si>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</si>
  <si>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</si>
  <si>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</si>
  <si>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</si>
  <si>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</si>
  <si>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</si>
  <si>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</si>
  <si>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</si>
  <si>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</si>
  <si>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</si>
  <si>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</si>
  <si>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</si>
  <si>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</si>
  <si>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</si>
  <si>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</si>
  <si>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</si>
  <si>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</si>
  <si>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</si>
  <si>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</si>
  <si>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</si>
  <si>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</si>
  <si>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</si>
  <si>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</si>
  <si>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</si>
  <si>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</si>
  <si>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</si>
  <si>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</si>
  <si>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</si>
  <si>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</si>
  <si>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</si>
  <si>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国民宿舎事業会計</t>
  </si>
  <si>
    <t>土地開発事業特別会計</t>
  </si>
  <si>
    <t>下水道事業会計</t>
  </si>
  <si>
    <t>介護保険特別会計保険事業勘定</t>
  </si>
  <si>
    <t>国民健康保険特別会計　保険事業勘定</t>
  </si>
  <si>
    <t>ケーブルテレビ事業特別会計</t>
  </si>
  <si>
    <t>後期高齢者医療特別会計</t>
  </si>
  <si>
    <t>その他会計（赤字）</t>
  </si>
  <si>
    <t>▲ 0.00</t>
  </si>
  <si>
    <t>その他会計（黒字）</t>
  </si>
  <si>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</si>
  <si>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</si>
  <si>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</si>
  <si>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</si>
  <si>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</si>
  <si>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淡路広域行政事務組合（淡路食肉センター事業特別会計）</t>
  </si>
  <si>
    <t>淡路広域行政事務組合（一般会計）</t>
  </si>
  <si>
    <t>淡路広域水道企業団</t>
  </si>
  <si>
    <t>洲本市・南あわじ市衛生事務組合（一般会計）</t>
  </si>
  <si>
    <t>淡路広域消防事務組合（一般会計）</t>
  </si>
  <si>
    <t>南あわじ市・洲本市小中学校組合（一般会計）</t>
  </si>
  <si>
    <t>洲本市・南あわじ市山林事務組合（一般会計）</t>
  </si>
  <si>
    <t>西淡まちつくり</t>
  </si>
  <si>
    <t>南淡路農業公園</t>
  </si>
  <si>
    <t>南淡風力エネルギー開発</t>
  </si>
  <si>
    <t>淡路人形協会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</si>
  <si>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</si>
  <si>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</si>
  <si>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</si>
  <si>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</si>
  <si>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</si>
  <si>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</si>
  <si>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</si>
  <si>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</si>
  <si>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</si>
  <si>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</si>
  <si>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</si>
  <si>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</si>
  <si>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類似団体平均との比較では、将来負担比率及び実質公債費率は高い水準となっており、経年比較による改善幅においても類似団体より悪い結果となっている。定期的な繰上償還の実施と新発
債の低利調達により、普通会計での元利償還金が減少し比率改善に繋がっているが、下水道事業などの企業債残高が類似団体と比較しても高水準にあることから、類似団体と差が生じている
状況である。平成26年度から平成27年度にかけて改善幅が抑えられた要因は、庁舎整備など大規模な投資的事業が重なったことや、公営企業の新会計基準適用による影響による。今後の比
率は大幅に改善される見込みがないため、公共施設等総合管理計画の方針に基づきながら、将来負担額等の抑制を図っていく。</t>
    <rPh sb="0" eb="2">
      <t>ルイジ</t>
    </rPh>
    <rPh sb="2" eb="4">
      <t>ダンタイ</t>
    </rPh>
    <rPh sb="4" eb="6">
      <t>ヘイキン</t>
    </rPh>
    <rPh sb="8" eb="10">
      <t>ヒカク</t>
    </rPh>
    <rPh sb="13" eb="15">
      <t>ショウライ</t>
    </rPh>
    <rPh sb="15" eb="17">
      <t>フタン</t>
    </rPh>
    <rPh sb="17" eb="19">
      <t>ヒリツ</t>
    </rPh>
    <rPh sb="19" eb="20">
      <t>オヨ</t>
    </rPh>
    <rPh sb="21" eb="23">
      <t>ジッシツ</t>
    </rPh>
    <rPh sb="23" eb="26">
      <t>コウサイヒ</t>
    </rPh>
    <rPh sb="26" eb="27">
      <t>リツ</t>
    </rPh>
    <rPh sb="28" eb="29">
      <t>タカ</t>
    </rPh>
    <rPh sb="30" eb="32">
      <t>スイジュン</t>
    </rPh>
    <rPh sb="39" eb="41">
      <t>ケイネン</t>
    </rPh>
    <rPh sb="41" eb="43">
      <t>ヒカク</t>
    </rPh>
    <rPh sb="46" eb="48">
      <t>カイゼン</t>
    </rPh>
    <rPh sb="48" eb="49">
      <t>ハバ</t>
    </rPh>
    <rPh sb="54" eb="56">
      <t>ルイジ</t>
    </rPh>
    <rPh sb="56" eb="58">
      <t>ダンタイ</t>
    </rPh>
    <rPh sb="60" eb="61">
      <t>ワル</t>
    </rPh>
    <rPh sb="62" eb="64">
      <t>ケッカ</t>
    </rPh>
    <rPh sb="71" eb="74">
      <t>テイキテキ</t>
    </rPh>
    <rPh sb="75" eb="77">
      <t>クリアゲ</t>
    </rPh>
    <rPh sb="77" eb="79">
      <t>ショウカン</t>
    </rPh>
    <rPh sb="80" eb="82">
      <t>ジッシ</t>
    </rPh>
    <rPh sb="83" eb="85">
      <t>シンパツ</t>
    </rPh>
    <rPh sb="96" eb="98">
      <t>フツウ</t>
    </rPh>
    <rPh sb="98" eb="100">
      <t>カイケイ</t>
    </rPh>
    <rPh sb="102" eb="104">
      <t>ガンリ</t>
    </rPh>
    <rPh sb="104" eb="107">
      <t>ショウカンキン</t>
    </rPh>
    <rPh sb="108" eb="110">
      <t>ゲンショウ</t>
    </rPh>
    <rPh sb="111" eb="113">
      <t>ヒリツ</t>
    </rPh>
    <rPh sb="113" eb="115">
      <t>カイゼン</t>
    </rPh>
    <rPh sb="116" eb="117">
      <t>ツナ</t>
    </rPh>
    <rPh sb="124" eb="127">
      <t>ゲスイドウ</t>
    </rPh>
    <rPh sb="127" eb="129">
      <t>ジギョウ</t>
    </rPh>
    <rPh sb="132" eb="134">
      <t>キギョウ</t>
    </rPh>
    <rPh sb="134" eb="135">
      <t>サイ</t>
    </rPh>
    <rPh sb="135" eb="137">
      <t>ザンダカ</t>
    </rPh>
    <rPh sb="138" eb="140">
      <t>ルイジ</t>
    </rPh>
    <rPh sb="140" eb="142">
      <t>ダンタイ</t>
    </rPh>
    <rPh sb="143" eb="145">
      <t>ヒカク</t>
    </rPh>
    <rPh sb="148" eb="151">
      <t>コウスイジュン</t>
    </rPh>
    <rPh sb="178" eb="180">
      <t>ヘイセイ</t>
    </rPh>
    <rPh sb="182" eb="184">
      <t>ネンド</t>
    </rPh>
    <rPh sb="186" eb="188">
      <t>ヘイセイ</t>
    </rPh>
    <rPh sb="190" eb="192">
      <t>ネンド</t>
    </rPh>
    <rPh sb="196" eb="198">
      <t>カイゼン</t>
    </rPh>
    <rPh sb="198" eb="199">
      <t>ハバ</t>
    </rPh>
    <rPh sb="200" eb="201">
      <t>オサ</t>
    </rPh>
    <rPh sb="205" eb="207">
      <t>ヨウイン</t>
    </rPh>
    <rPh sb="209" eb="211">
      <t>チョウシャ</t>
    </rPh>
    <rPh sb="211" eb="213">
      <t>セイビ</t>
    </rPh>
    <rPh sb="215" eb="218">
      <t>ダイキボ</t>
    </rPh>
    <rPh sb="219" eb="222">
      <t>トウシテキ</t>
    </rPh>
    <rPh sb="222" eb="224">
      <t>ジギョウ</t>
    </rPh>
    <rPh sb="225" eb="226">
      <t>カサ</t>
    </rPh>
    <rPh sb="233" eb="235">
      <t>コウエイ</t>
    </rPh>
    <rPh sb="235" eb="237">
      <t>キギョウ</t>
    </rPh>
    <rPh sb="238" eb="239">
      <t>シン</t>
    </rPh>
    <rPh sb="239" eb="241">
      <t>カイケイ</t>
    </rPh>
    <rPh sb="241" eb="243">
      <t>キジュン</t>
    </rPh>
    <rPh sb="243" eb="245">
      <t>テキヨウ</t>
    </rPh>
    <rPh sb="248" eb="250">
      <t>エイキョウ</t>
    </rPh>
    <rPh sb="254" eb="256">
      <t>コンゴ</t>
    </rPh>
    <rPh sb="261" eb="263">
      <t>オオハバ</t>
    </rPh>
    <rPh sb="264" eb="266">
      <t>カイゼン</t>
    </rPh>
    <rPh sb="269" eb="271">
      <t>ミコ</t>
    </rPh>
    <rPh sb="278" eb="280">
      <t>コウキョウ</t>
    </rPh>
    <rPh sb="280" eb="282">
      <t>シセツ</t>
    </rPh>
    <rPh sb="282" eb="283">
      <t>トウ</t>
    </rPh>
    <rPh sb="283" eb="285">
      <t>ソウゴウ</t>
    </rPh>
    <rPh sb="285" eb="287">
      <t>カンリ</t>
    </rPh>
    <rPh sb="287" eb="289">
      <t>ケイカク</t>
    </rPh>
    <rPh sb="290" eb="292">
      <t>ホウシン</t>
    </rPh>
    <rPh sb="293" eb="294">
      <t>モト</t>
    </rPh>
    <rPh sb="300" eb="302">
      <t>ショウライ</t>
    </rPh>
    <rPh sb="302" eb="304">
      <t>フタン</t>
    </rPh>
    <rPh sb="304" eb="305">
      <t>ガク</t>
    </rPh>
    <rPh sb="305" eb="306">
      <t>トウ</t>
    </rPh>
    <rPh sb="307" eb="309">
      <t>ヨクセイ</t>
    </rPh>
    <rPh sb="310" eb="31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</si>
</sst>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56091</c:v>
                </c:pt>
                <c:pt idx="1">
                  <c:v>72578</c:v>
                </c:pt>
                <c:pt idx="2">
                  <c:v>64413</c:v>
                </c:pt>
                <c:pt idx="3">
                  <c:v>126035</c:v>
                </c:pt>
                <c:pt idx="4">
                  <c:v>79914</c:v>
                </c:pt>
              </c:numCache>
            </c:numRef>
          </c:val>
          <c:smooth val="0"/>
        </c:ser>
        <c:dLbls>
          <c:showLegendKey val="0"/>
          <c:showVal val="0"/>
          <c:showCatName val="0"/>
          <c:showSerName val="0"/>
          <c:showPercent val="0"/>
          <c:showBubbleSize val="0"/>
        </c:dLbls>
        <c:marker val="1"/>
        <c:smooth val="0"/>
        <c:axId val="303317984"/>
        <c:axId val="123257864"/>
      </c:lineChart>
      <c:catAx>
        <c:axId val="30331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57864"/>
        <c:crosses val="autoZero"/>
        <c:auto val="1"/>
        <c:lblAlgn val="ctr"/>
        <c:lblOffset val="100"/>
        <c:tickLblSkip val="1"/>
        <c:tickMarkSkip val="1"/>
        <c:noMultiLvlLbl val="0"/>
      </c:catAx>
      <c:valAx>
        <c:axId val="123257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31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5.04</c:v>
                </c:pt>
                <c:pt idx="1">
                  <c:v>4.57</c:v>
                </c:pt>
                <c:pt idx="2">
                  <c:v>6.41</c:v>
                </c:pt>
                <c:pt idx="3">
                  <c:v>4.38</c:v>
                </c:pt>
                <c:pt idx="4">
                  <c:v>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7.73</c:v>
                </c:pt>
                <c:pt idx="1">
                  <c:v>11.51</c:v>
                </c:pt>
                <c:pt idx="2">
                  <c:v>14.31</c:v>
                </c:pt>
                <c:pt idx="3">
                  <c:v>16.149999999999999</c:v>
                </c:pt>
                <c:pt idx="4">
                  <c:v>16.03</c:v>
                </c:pt>
              </c:numCache>
            </c:numRef>
          </c:val>
        </c:ser>
        <c:dLbls>
          <c:showLegendKey val="0"/>
          <c:showVal val="0"/>
          <c:showCatName val="0"/>
          <c:showSerName val="0"/>
          <c:showPercent val="0"/>
          <c:showBubbleSize val="0"/>
        </c:dLbls>
        <c:gapWidth val="250"/>
        <c:overlap val="100"/>
        <c:axId val="303311488"/>
        <c:axId val="45384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4.51</c:v>
                </c:pt>
                <c:pt idx="1">
                  <c:v>4.8600000000000003</c:v>
                </c:pt>
                <c:pt idx="2">
                  <c:v>8.74</c:v>
                </c:pt>
                <c:pt idx="3">
                  <c:v>4.97</c:v>
                </c:pt>
                <c:pt idx="4">
                  <c:v>4.79</c:v>
                </c:pt>
              </c:numCache>
            </c:numRef>
          </c:val>
          <c:smooth val="0"/>
        </c:ser>
        <c:dLbls>
          <c:showLegendKey val="0"/>
          <c:showVal val="0"/>
          <c:showCatName val="0"/>
          <c:showSerName val="0"/>
          <c:showPercent val="0"/>
          <c:showBubbleSize val="0"/>
        </c:dLbls>
        <c:marker val="1"/>
        <c:smooth val="0"/>
        <c:axId val="303311488"/>
        <c:axId val="453848576"/>
      </c:lineChart>
      <c:catAx>
        <c:axId val="30331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848576"/>
        <c:crosses val="autoZero"/>
        <c:auto val="1"/>
        <c:lblAlgn val="ctr"/>
        <c:lblOffset val="100"/>
        <c:tickLblSkip val="1"/>
        <c:tickMarkSkip val="1"/>
        <c:noMultiLvlLbl val="0"/>
      </c:catAx>
      <c:valAx>
        <c:axId val="45384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31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0.28999999999999998</c:v>
                </c:pt>
                <c:pt idx="2">
                  <c:v>#N/A</c:v>
                </c:pt>
                <c:pt idx="3">
                  <c:v>0.49</c:v>
                </c:pt>
                <c:pt idx="4">
                  <c:v>#N/A</c:v>
                </c:pt>
                <c:pt idx="5">
                  <c:v>0.3</c:v>
                </c:pt>
                <c:pt idx="6">
                  <c:v>#N/A</c:v>
                </c:pt>
                <c:pt idx="7">
                  <c:v>0.1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0.08</c:v>
                </c:pt>
                <c:pt idx="8">
                  <c:v>#N/A</c:v>
                </c:pt>
                <c:pt idx="9">
                  <c:v>0.08</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0.1</c:v>
                </c:pt>
                <c:pt idx="4">
                  <c:v>#N/A</c:v>
                </c:pt>
                <c:pt idx="5">
                  <c:v>0.17</c:v>
                </c:pt>
                <c:pt idx="6">
                  <c:v>#N/A</c:v>
                </c:pt>
                <c:pt idx="7">
                  <c:v>0.16</c:v>
                </c:pt>
                <c:pt idx="8">
                  <c:v>#N/A</c:v>
                </c:pt>
                <c:pt idx="9">
                  <c:v>0.14000000000000001</c:v>
                </c:pt>
              </c:numCache>
            </c:numRef>
          </c:val>
        </c:ser>
        <c:ser>
          <c:idx val="4"/>
          <c:order val="4"/>
          <c:tx>
            <c:strRef>
              <c:f>データシート!$A$31</c:f>
              <c:strCache>
                <c:ptCount val="1"/>
                <c:pt idx="0">
                  <c:v>国民健康保険特別会計　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1.78</c:v>
                </c:pt>
                <c:pt idx="2">
                  <c:v>#N/A</c:v>
                </c:pt>
                <c:pt idx="3">
                  <c:v>1.98</c:v>
                </c:pt>
                <c:pt idx="4">
                  <c:v>#N/A</c:v>
                </c:pt>
                <c:pt idx="5">
                  <c:v>0.93</c:v>
                </c:pt>
                <c:pt idx="6">
                  <c:v>#N/A</c:v>
                </c:pt>
                <c:pt idx="7">
                  <c:v>0.56000000000000005</c:v>
                </c:pt>
                <c:pt idx="8">
                  <c:v>#N/A</c:v>
                </c:pt>
                <c:pt idx="9">
                  <c:v>0.33</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0.35</c:v>
                </c:pt>
                <c:pt idx="4">
                  <c:v>#N/A</c:v>
                </c:pt>
                <c:pt idx="5">
                  <c:v>0.38</c:v>
                </c:pt>
                <c:pt idx="6">
                  <c:v>#N/A</c:v>
                </c:pt>
                <c:pt idx="7">
                  <c:v>0.42</c:v>
                </c:pt>
                <c:pt idx="8">
                  <c:v>#N/A</c:v>
                </c:pt>
                <c:pt idx="9">
                  <c:v>0.38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1.01</c:v>
                </c:pt>
                <c:pt idx="2">
                  <c:v>#N/A</c:v>
                </c:pt>
                <c:pt idx="3">
                  <c:v>0.96</c:v>
                </c:pt>
                <c:pt idx="4">
                  <c:v>#N/A</c:v>
                </c:pt>
                <c:pt idx="5">
                  <c:v>0.9</c:v>
                </c:pt>
                <c:pt idx="6">
                  <c:v>#N/A</c:v>
                </c:pt>
                <c:pt idx="7">
                  <c:v>0.85</c:v>
                </c:pt>
                <c:pt idx="8">
                  <c:v>#N/A</c:v>
                </c:pt>
                <c:pt idx="9">
                  <c:v>0.89</c:v>
                </c:pt>
              </c:numCache>
            </c:numRef>
          </c:val>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1.54</c:v>
                </c:pt>
                <c:pt idx="4">
                  <c:v>#N/A</c:v>
                </c:pt>
                <c:pt idx="5">
                  <c:v>1.6</c:v>
                </c:pt>
                <c:pt idx="6">
                  <c:v>#N/A</c:v>
                </c:pt>
                <c:pt idx="7">
                  <c:v>1.65</c:v>
                </c:pt>
                <c:pt idx="8">
                  <c:v>#N/A</c:v>
                </c:pt>
                <c:pt idx="9">
                  <c:v>1.23</c:v>
                </c:pt>
              </c:numCache>
            </c:numRef>
          </c:val>
        </c:ser>
        <c:ser>
          <c:idx val="8"/>
          <c:order val="8"/>
          <c:tx>
            <c:strRef>
              <c:f>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1.43</c:v>
                </c:pt>
                <c:pt idx="2">
                  <c:v>#N/A</c:v>
                </c:pt>
                <c:pt idx="3">
                  <c:v>1.44</c:v>
                </c:pt>
                <c:pt idx="4">
                  <c:v>#N/A</c:v>
                </c:pt>
                <c:pt idx="5">
                  <c:v>1.4</c:v>
                </c:pt>
                <c:pt idx="6">
                  <c:v>#N/A</c:v>
                </c:pt>
                <c:pt idx="7">
                  <c:v>1.33</c:v>
                </c:pt>
                <c:pt idx="8">
                  <c:v>#N/A</c:v>
                </c:pt>
                <c:pt idx="9">
                  <c:v>1.23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4.7699999999999996</c:v>
                </c:pt>
                <c:pt idx="2">
                  <c:v>#N/A</c:v>
                </c:pt>
                <c:pt idx="3">
                  <c:v>4.0199999999999996</c:v>
                </c:pt>
                <c:pt idx="4">
                  <c:v>#N/A</c:v>
                </c:pt>
                <c:pt idx="5">
                  <c:v>5.93</c:v>
                </c:pt>
                <c:pt idx="6">
                  <c:v>#N/A</c:v>
                </c:pt>
                <c:pt idx="7">
                  <c:v>4.1100000000000003</c:v>
                </c:pt>
                <c:pt idx="8">
                  <c:v>#N/A</c:v>
                </c:pt>
                <c:pt idx="9">
                  <c:v>5.4</c:v>
                </c:pt>
              </c:numCache>
            </c:numRef>
          </c:val>
        </c:ser>
        <c:dLbls>
          <c:showLegendKey val="0"/>
          <c:showVal val="0"/>
          <c:showCatName val="0"/>
          <c:showSerName val="0"/>
          <c:showPercent val="0"/>
          <c:showBubbleSize val="0"/>
        </c:dLbls>
        <c:gapWidth val="150"/>
        <c:overlap val="100"/>
        <c:axId val="452075080"/>
        <c:axId val="456585048"/>
      </c:barChart>
      <c:catAx>
        <c:axId val="45207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585048"/>
        <c:crosses val="autoZero"/>
        <c:auto val="1"/>
        <c:lblAlgn val="ctr"/>
        <c:lblOffset val="100"/>
        <c:tickLblSkip val="1"/>
        <c:tickMarkSkip val="1"/>
        <c:noMultiLvlLbl val="0"/>
      </c:catAx>
      <c:valAx>
        <c:axId val="45658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075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3665</c:v>
                </c:pt>
                <c:pt idx="5">
                  <c:v>3810</c:v>
                </c:pt>
                <c:pt idx="8">
                  <c:v>4002</c:v>
                </c:pt>
                <c:pt idx="11">
                  <c:v>4154</c:v>
                </c:pt>
                <c:pt idx="14">
                  <c:v>4113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13</c:v>
                </c:pt>
                <c:pt idx="6">
                  <c:v>13</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285</c:v>
                </c:pt>
                <c:pt idx="3">
                  <c:v>366</c:v>
                </c:pt>
                <c:pt idx="6">
                  <c:v>359</c:v>
                </c:pt>
                <c:pt idx="9">
                  <c:v>441</c:v>
                </c:pt>
                <c:pt idx="12">
                  <c:v>508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1222</c:v>
                </c:pt>
                <c:pt idx="3">
                  <c:v>1247</c:v>
                </c:pt>
                <c:pt idx="6">
                  <c:v>1276</c:v>
                </c:pt>
                <c:pt idx="9">
                  <c:v>1295</c:v>
                </c:pt>
                <c:pt idx="12">
                  <c:v>1338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4093</c:v>
                </c:pt>
                <c:pt idx="3">
                  <c:v>4077</c:v>
                </c:pt>
                <c:pt idx="6">
                  <c:v>4191</c:v>
                </c:pt>
                <c:pt idx="9">
                  <c:v>4062</c:v>
                </c:pt>
                <c:pt idx="12">
                  <c:v>3991</c:v>
                </c:pt>
              </c:numCache>
            </c:numRef>
          </c:val>
        </c:ser>
        <c:dLbls>
          <c:showLegendKey val="0"/>
          <c:showVal val="0"/>
          <c:showCatName val="0"/>
          <c:showSerName val="0"/>
          <c:showPercent val="0"/>
          <c:showBubbleSize val="0"/>
        </c:dLbls>
        <c:gapWidth val="100"/>
        <c:overlap val="100"/>
        <c:axId val="457755968"/>
        <c:axId val="305420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1949</c:v>
                </c:pt>
                <c:pt idx="2">
                  <c:v>#N/A</c:v>
                </c:pt>
                <c:pt idx="3">
                  <c:v>#N/A</c:v>
                </c:pt>
                <c:pt idx="4">
                  <c:v>1893</c:v>
                </c:pt>
                <c:pt idx="5">
                  <c:v>#N/A</c:v>
                </c:pt>
                <c:pt idx="6">
                  <c:v>#N/A</c:v>
                </c:pt>
                <c:pt idx="7">
                  <c:v>1837</c:v>
                </c:pt>
                <c:pt idx="8">
                  <c:v>#N/A</c:v>
                </c:pt>
                <c:pt idx="9">
                  <c:v>#N/A</c:v>
                </c:pt>
                <c:pt idx="10">
                  <c:v>1647</c:v>
                </c:pt>
                <c:pt idx="11">
                  <c:v>#N/A</c:v>
                </c:pt>
                <c:pt idx="12">
                  <c:v>#N/A</c:v>
                </c:pt>
                <c:pt idx="13">
                  <c:v>1724</c:v>
                </c:pt>
                <c:pt idx="14">
                  <c:v>#N/A</c:v>
                </c:pt>
              </c:numCache>
            </c:numRef>
          </c:val>
          <c:smooth val="0"/>
        </c:ser>
        <c:dLbls>
          <c:showLegendKey val="0"/>
          <c:showVal val="0"/>
          <c:showCatName val="0"/>
          <c:showSerName val="0"/>
          <c:showPercent val="0"/>
          <c:showBubbleSize val="0"/>
        </c:dLbls>
        <c:marker val="1"/>
        <c:smooth val="0"/>
        <c:axId val="457755968"/>
        <c:axId val="305420024"/>
      </c:lineChart>
      <c:catAx>
        <c:axId val="4577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420024"/>
        <c:crosses val="autoZero"/>
        <c:auto val="1"/>
        <c:lblAlgn val="ctr"/>
        <c:lblOffset val="100"/>
        <c:tickLblSkip val="1"/>
        <c:tickMarkSkip val="1"/>
        <c:noMultiLvlLbl val="0"/>
      </c:catAx>
      <c:valAx>
        <c:axId val="305420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7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40217</c:v>
                </c:pt>
                <c:pt idx="5">
                  <c:v>40015</c:v>
                </c:pt>
                <c:pt idx="8">
                  <c:v>40186</c:v>
                </c:pt>
                <c:pt idx="11">
                  <c:v>41214</c:v>
                </c:pt>
                <c:pt idx="14">
                  <c:v>41262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1799</c:v>
                </c:pt>
                <c:pt idx="5">
                  <c:v>1834</c:v>
                </c:pt>
                <c:pt idx="8">
                  <c:v>1661</c:v>
                </c:pt>
                <c:pt idx="11">
                  <c:v>1572</c:v>
                </c:pt>
                <c:pt idx="14">
                  <c:v>1310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5584</c:v>
                </c:pt>
                <c:pt idx="5">
                  <c:v>6053</c:v>
                </c:pt>
                <c:pt idx="8">
                  <c:v>6578</c:v>
                </c:pt>
                <c:pt idx="11">
                  <c:v>7243</c:v>
                </c:pt>
                <c:pt idx="14">
                  <c:v>8268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5112</c:v>
                </c:pt>
                <c:pt idx="3">
                  <c:v>5015</c:v>
                </c:pt>
                <c:pt idx="6">
                  <c:v>4815</c:v>
                </c:pt>
                <c:pt idx="9">
                  <c:v>4450</c:v>
                </c:pt>
                <c:pt idx="12">
                  <c:v>4244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3396</c:v>
                </c:pt>
                <c:pt idx="3">
                  <c:v>3449</c:v>
                </c:pt>
                <c:pt idx="6">
                  <c:v>3640</c:v>
                </c:pt>
                <c:pt idx="9">
                  <c:v>4863</c:v>
                </c:pt>
                <c:pt idx="12">
                  <c:v>5947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22829</c:v>
                </c:pt>
                <c:pt idx="3">
                  <c:v>22200</c:v>
                </c:pt>
                <c:pt idx="6">
                  <c:v>21620</c:v>
                </c:pt>
                <c:pt idx="9">
                  <c:v>20781</c:v>
                </c:pt>
                <c:pt idx="12">
                  <c:v>20173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c:v>
                </c:pt>
                <c:pt idx="3">
                  <c:v>16</c:v>
                </c:pt>
                <c:pt idx="6">
                  <c:v>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37436</c:v>
                </c:pt>
                <c:pt idx="3">
                  <c:v>36797</c:v>
                </c:pt>
                <c:pt idx="6">
                  <c:v>36082</c:v>
                </c:pt>
                <c:pt idx="9">
                  <c:v>36985</c:v>
                </c:pt>
                <c:pt idx="12">
                  <c:v>36658</c:v>
                </c:pt>
              </c:numCache>
            </c:numRef>
          </c:val>
        </c:ser>
        <c:dLbls>
          <c:showLegendKey val="0"/>
          <c:showVal val="0"/>
          <c:showCatName val="0"/>
          <c:showSerName val="0"/>
          <c:showPercent val="0"/>
          <c:showBubbleSize val="0"/>
        </c:dLbls>
        <c:gapWidth val="100"/>
        <c:overlap val="100"/>
        <c:axId val="463318664"/>
        <c:axId val="30329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21203</c:v>
                </c:pt>
                <c:pt idx="2">
                  <c:v>#N/A</c:v>
                </c:pt>
                <c:pt idx="3">
                  <c:v>#N/A</c:v>
                </c:pt>
                <c:pt idx="4">
                  <c:v>19575</c:v>
                </c:pt>
                <c:pt idx="5">
                  <c:v>#N/A</c:v>
                </c:pt>
                <c:pt idx="6">
                  <c:v>#N/A</c:v>
                </c:pt>
                <c:pt idx="7">
                  <c:v>17734</c:v>
                </c:pt>
                <c:pt idx="8">
                  <c:v>#N/A</c:v>
                </c:pt>
                <c:pt idx="9">
                  <c:v>#N/A</c:v>
                </c:pt>
                <c:pt idx="10">
                  <c:v>17050</c:v>
                </c:pt>
                <c:pt idx="11">
                  <c:v>#N/A</c:v>
                </c:pt>
                <c:pt idx="12">
                  <c:v>#N/A</c:v>
                </c:pt>
                <c:pt idx="13">
                  <c:v>16183</c:v>
                </c:pt>
                <c:pt idx="14">
                  <c:v>#N/A</c:v>
                </c:pt>
              </c:numCache>
            </c:numRef>
          </c:val>
          <c:smooth val="0"/>
        </c:ser>
        <c:dLbls>
          <c:showLegendKey val="0"/>
          <c:showVal val="0"/>
          <c:showCatName val="0"/>
          <c:showSerName val="0"/>
          <c:showPercent val="0"/>
          <c:showBubbleSize val="0"/>
        </c:dLbls>
        <c:marker val="1"/>
        <c:smooth val="0"/>
        <c:axId val="463318664"/>
        <c:axId val="303292224"/>
      </c:lineChart>
      <c:catAx>
        <c:axId val="46331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292224"/>
        <c:crosses val="autoZero"/>
        <c:auto val="1"/>
        <c:lblAlgn val="ctr"/>
        <c:lblOffset val="100"/>
        <c:tickLblSkip val="1"/>
        <c:tickMarkSkip val="1"/>
        <c:noMultiLvlLbl val="0"/>
      </c:catAx>
      <c:valAx>
        <c:axId val="30329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31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{33F1FFA3-3A42-40D6-8F59-75B2E2CF4B64}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{5CEB803F-739C-4949-A9A9-1D03BF54A5D3}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{23B65F38-B8BC-4633-B908-566DDFF59834}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{6F916459-B3AA-4465-97D4-53EDEFB8671A}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{C62AC8BA-EBC9-4168-83B6-85BFD6E3BB6B}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{02591603-596A-476C-A954-C5059B361FC4}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{7A103263-6589-43DF-883F-25AC22F4423A}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{2C59BCE7-4E5F-4D2E-84B1-CEC9EC545C2D}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{F7C20B5C-6C53-4876-B6A4-69F1D904B0A2}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{1EE16848-FAA2-4F1A-ACEA-1B87DAFB2925}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57735088"/>
        <c:axId val="458186240"/>
      </c:scatterChart>
      <c:valAx>
        <c:axId val="457735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186240"/>
        <c:crosses val="autoZero"/>
        <c:crossBetween val="midCat"/>
      </c:valAx>
      <c:valAx>
        <c:axId val="458186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735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{535A6872-FCB7-4859-96C3-43BE6418F966}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{0FD94D56-9AFD-49B4-9ED2-93BF102C265D}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{178AD22F-359D-44F9-BBBD-7899523BDCA4}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{D18CEB23-48EE-47A3-8775-8570E939CFF2}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{B038368C-5407-45DE-9791-4684665EF430}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14.9</c:v>
                </c:pt>
                <c:pt idx="2">
                  <c:v>14.3</c:v>
                </c:pt>
                <c:pt idx="3">
                  <c:v>13.6</c:v>
                </c:pt>
                <c:pt idx="4">
                  <c:v>13.2</c:v>
                </c:pt>
              </c:numCache>
            </c:numRef>
          </c:xVal>
          <c:yVal>
            <c:numRef>
              <c:f>公会計指標分析・財政指標組合せ分析表!$K$73:$O$73</c:f>
              <c:numCache>
                <c:formatCode>#,##0.0;"▲ "#,##0.0</c:formatCode>
                <c:ptCount val="5"/>
                <c:pt idx="0">
                  <c:v>158.69999999999999</c:v>
                </c:pt>
                <c:pt idx="1">
                  <c:v>149.4</c:v>
                </c:pt>
                <c:pt idx="2">
                  <c:v>134</c:v>
                </c:pt>
                <c:pt idx="3">
                  <c:v>131.69999999999999</c:v>
                </c:pt>
                <c:pt idx="4">
                  <c:v>122.8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{9D742933-5E12-4511-AD0F-EDC87892B719}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{644CF33C-CB71-4B09-BDF3-DD17F999B7FB}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{97B5C422-6C6E-4471-B175-CFAF14C0B087}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{3B87EC9D-5ADC-486D-BE2D-846A629FEA0A}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{86E11DCA-234C-455F-AEEA-32183010420E}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463599456"/>
        <c:axId val="463058184"/>
      </c:scatterChart>
      <c:valAx>
        <c:axId val="463599456"/>
        <c:scaling>
          <c:orientation val="minMax"/>
          <c:max val="16.700000000000003"/>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058184"/>
        <c:crosses val="autoZero"/>
        <c:crossBetween val="midCat"/>
      </c:valAx>
      <c:valAx>
        <c:axId val="463058184"/>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599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mn-lt"/>
              <a:ea typeface="+mn-ea"/>
              <a:cs typeface="+mn-cs"/>
            </a:rPr>
            <a:t>　実質公債費比率における分子の構成要因では、新規の地方債発行を抑制しながら計画的な繰上償還を実施したことにより元利償還金は減少した。一方で、下水道事業における過去の大規模投資にかかる元利償還が大きなものとなっていることから公営企業債の元利償還金に対する繰入金が増加している。組合等が起こした地方債の元利償還金に対する負担金等についても、新会計基準適用による影響を受け、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年度に引き続き増加している。</a:t>
          </a:r>
          <a:endParaRPr lang="ja-JP" altLang="ja-JP" sz="1150">
            <a:effectLst/>
          </a:endParaRPr>
        </a:p>
        <a:p>
          <a:r>
            <a:rPr kumimoji="1" lang="ja-JP" altLang="ja-JP" sz="1150">
              <a:solidFill>
                <a:schemeClr val="dk1"/>
              </a:solidFill>
              <a:effectLst/>
              <a:latin typeface="+mn-lt"/>
              <a:ea typeface="+mn-ea"/>
              <a:cs typeface="+mn-cs"/>
            </a:rPr>
            <a:t>　新規の地方債発行において交付税算入率の高い地方債を選択していることや、</a:t>
          </a:r>
          <a:r>
            <a:rPr kumimoji="1" lang="en-US" altLang="ja-JP" sz="1150">
              <a:solidFill>
                <a:schemeClr val="dk1"/>
              </a:solidFill>
              <a:effectLst/>
              <a:latin typeface="+mn-lt"/>
              <a:ea typeface="+mn-ea"/>
              <a:cs typeface="+mn-cs"/>
            </a:rPr>
            <a:t>100</a:t>
          </a:r>
          <a:r>
            <a:rPr kumimoji="1" lang="ja-JP" altLang="ja-JP" sz="1150">
              <a:solidFill>
                <a:schemeClr val="dk1"/>
              </a:solidFill>
              <a:effectLst/>
              <a:latin typeface="+mn-lt"/>
              <a:ea typeface="+mn-ea"/>
              <a:cs typeface="+mn-cs"/>
            </a:rPr>
            <a:t>％算入の臨時財政対策債発行額が大きくなっていることから、算入公債費等は前年度と同程度となっている。「（</a:t>
          </a:r>
          <a:r>
            <a:rPr kumimoji="1" lang="en-US" altLang="ja-JP" sz="1150">
              <a:solidFill>
                <a:schemeClr val="dk1"/>
              </a:solidFill>
              <a:effectLst/>
              <a:latin typeface="+mn-lt"/>
              <a:ea typeface="+mn-ea"/>
              <a:cs typeface="+mn-cs"/>
            </a:rPr>
            <a:t>A</a:t>
          </a:r>
          <a:r>
            <a:rPr kumimoji="1" lang="ja-JP" altLang="ja-JP" sz="1150">
              <a:solidFill>
                <a:schemeClr val="dk1"/>
              </a:solidFill>
              <a:effectLst/>
              <a:latin typeface="+mn-lt"/>
              <a:ea typeface="+mn-ea"/>
              <a:cs typeface="+mn-cs"/>
            </a:rPr>
            <a:t>）－（</a:t>
          </a:r>
          <a:r>
            <a:rPr kumimoji="1" lang="en-US" altLang="ja-JP" sz="1150">
              <a:solidFill>
                <a:schemeClr val="dk1"/>
              </a:solidFill>
              <a:effectLst/>
              <a:latin typeface="+mn-lt"/>
              <a:ea typeface="+mn-ea"/>
              <a:cs typeface="+mn-cs"/>
            </a:rPr>
            <a:t>B</a:t>
          </a:r>
          <a:r>
            <a:rPr kumimoji="1" lang="ja-JP" altLang="ja-JP" sz="1150">
              <a:solidFill>
                <a:schemeClr val="dk1"/>
              </a:solidFill>
              <a:effectLst/>
              <a:latin typeface="+mn-lt"/>
              <a:ea typeface="+mn-ea"/>
              <a:cs typeface="+mn-cs"/>
            </a:rPr>
            <a:t>）」は、前年度から増加しており、「（</a:t>
          </a:r>
          <a:r>
            <a:rPr kumimoji="1" lang="en-US" altLang="ja-JP" sz="1150">
              <a:solidFill>
                <a:schemeClr val="dk1"/>
              </a:solidFill>
              <a:effectLst/>
              <a:latin typeface="+mn-lt"/>
              <a:ea typeface="+mn-ea"/>
              <a:cs typeface="+mn-cs"/>
            </a:rPr>
            <a:t>4</a:t>
          </a:r>
          <a:r>
            <a:rPr kumimoji="1" lang="ja-JP" altLang="ja-JP" sz="1150">
              <a:solidFill>
                <a:schemeClr val="dk1"/>
              </a:solidFill>
              <a:effectLst/>
              <a:latin typeface="+mn-lt"/>
              <a:ea typeface="+mn-ea"/>
              <a:cs typeface="+mn-cs"/>
            </a:rPr>
            <a:t>）</a:t>
          </a:r>
          <a:r>
            <a:rPr kumimoji="1" lang="en-US" altLang="ja-JP" sz="1150">
              <a:solidFill>
                <a:schemeClr val="dk1"/>
              </a:solidFill>
              <a:effectLst/>
              <a:latin typeface="+mn-lt"/>
              <a:ea typeface="+mn-ea"/>
              <a:cs typeface="+mn-cs"/>
            </a:rPr>
            <a:t>-2</a:t>
          </a:r>
          <a:r>
            <a:rPr kumimoji="1" lang="ja-JP" altLang="ja-JP" sz="1150">
              <a:solidFill>
                <a:schemeClr val="dk1"/>
              </a:solidFill>
              <a:effectLst/>
              <a:latin typeface="+mn-lt"/>
              <a:ea typeface="+mn-ea"/>
              <a:cs typeface="+mn-cs"/>
            </a:rPr>
            <a:t>市町村経常経費分析表」にもあるように、類似団体より高い数値となっている点は今後も留意しながら、公債費の減額に取り組むこととしている。</a:t>
          </a:r>
          <a:endParaRPr lang="ja-JP" altLang="ja-JP" sz="11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将来負担比率における分子の構成要因では、将来負担額がやや減少し、充当可能財源等も増加したため、比率が</a:t>
          </a:r>
          <a:r>
            <a:rPr kumimoji="1" lang="en-US" altLang="ja-JP" sz="1300">
              <a:solidFill>
                <a:schemeClr val="dk1"/>
              </a:solidFill>
              <a:effectLst/>
              <a:latin typeface="+mn-lt"/>
              <a:ea typeface="+mn-ea"/>
              <a:cs typeface="+mn-cs"/>
            </a:rPr>
            <a:t>131.7</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122.8</a:t>
          </a:r>
          <a:r>
            <a:rPr kumimoji="1" lang="ja-JP" altLang="ja-JP" sz="1300">
              <a:solidFill>
                <a:schemeClr val="dk1"/>
              </a:solidFill>
              <a:effectLst/>
              <a:latin typeface="+mn-lt"/>
              <a:ea typeface="+mn-ea"/>
              <a:cs typeface="+mn-cs"/>
            </a:rPr>
            <a:t>％に減少した。</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個別には一般会計等における地方債の発行抑制と繰上償還実施により地方債現在高が減少したほか、下水道事業における地方債の償還に充てる繰入見込額が減少したことにより、将来負担額の改善に繋がった。組合等負担負担等見込額では、淡路広域水道企業団への負担金の率が新会計基準適用により前年度より高い率となったため増加に転じている。退職手当負担見込額の減額は、職員数の減少や退職手当支給率の減に伴うもの影響で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充当可能財源等は、公営住宅債の地方債残高の減額やケーブルテレビ事業の公債費充当財源が減少したことを受けて充当可能特性歳入は減少したが、ふるさと納税に伴う基金積立や決算剰余金を活用した公共施設等整備基金積立により、充当可能基金は増加し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49,265
48,984
229.01
29,735,087
28,581,810
959,834
17,129,306
36,657,896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49,265
48,984
229.01
29,735,087
28,581,810
959,834
17,129,306
36,657,896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49,265
48,984
229.01
29,735,087
28,581,810
959,834
17,129,306
36,657,896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49,265
48,984
229.01
29,735,087
28,581,810
959,834
17,129,306
36,657,896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力指数においては、類似団体平均程度となった。今後も少子高齢化や人口流出、景気の低迷を勘案すると税収の増加は見込むことができず、数値を改善させるためには歳出削減を図ることが最も重要である。このため「第２次南あわじ市行財政改革後期実施計画（以下、「後期実施計画」という。）」及び「南あわじ市財政計画（以下、財政計画」という。）」に基づき、定員管理・給与等の適正化、補助金の整理統合、内部管理経費の見直し等を引き続き徹底するとともに、合わせて歳入確保のため地方税の徴収強化や使用料・手数料の見直し等についても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経常収支比率は、前年度と比較すると</a:t>
          </a:r>
          <a:r>
            <a:rPr kumimoji="1" lang="en-US" altLang="ja-JP" sz="1250">
              <a:solidFill>
                <a:schemeClr val="dk1"/>
              </a:solidFill>
              <a:effectLst/>
              <a:latin typeface="+mn-lt"/>
              <a:ea typeface="+mn-ea"/>
              <a:cs typeface="+mn-cs"/>
            </a:rPr>
            <a:t>0.8</a:t>
          </a:r>
          <a:r>
            <a:rPr kumimoji="1" lang="ja-JP" altLang="ja-JP" sz="1250">
              <a:solidFill>
                <a:schemeClr val="dk1"/>
              </a:solidFill>
              <a:effectLst/>
              <a:latin typeface="+mn-lt"/>
              <a:ea typeface="+mn-ea"/>
              <a:cs typeface="+mn-cs"/>
            </a:rPr>
            <a:t>ポイント改善している。主な要因として、歳入面では普通地方交付税、地方消費税交付金の増収が影響した。歳出面では、地方創生関連事業により物件費等が増加し、経常経費総額が上昇した一方で、人件費や下水道事業基準内繰入額が減少したことを受け、歳入の増収分を下回った。懸念されていた普通地方交付税は合併算定替の縮減があったものの増加に転じたが、平成</a:t>
          </a:r>
          <a:r>
            <a:rPr kumimoji="1" lang="en-US" altLang="ja-JP" sz="1250">
              <a:solidFill>
                <a:schemeClr val="dk1"/>
              </a:solidFill>
              <a:effectLst/>
              <a:latin typeface="+mn-lt"/>
              <a:ea typeface="+mn-ea"/>
              <a:cs typeface="+mn-cs"/>
            </a:rPr>
            <a:t>31</a:t>
          </a:r>
          <a:r>
            <a:rPr kumimoji="1" lang="ja-JP" altLang="ja-JP" sz="1250">
              <a:solidFill>
                <a:schemeClr val="dk1"/>
              </a:solidFill>
              <a:effectLst/>
              <a:latin typeface="+mn-lt"/>
              <a:ea typeface="+mn-ea"/>
              <a:cs typeface="+mn-cs"/>
            </a:rPr>
            <a:t>年度までの縮減を踏まえ、引き続き「後期実施計画」及び「財政計画」に基づく義務的経費削減、特に地方債発行抑制や繰上償還による公債費の軽減に努める。</a:t>
          </a:r>
          <a:endParaRPr lang="ja-JP" altLang="ja-JP" sz="12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103294</xdr:rowOff>
    </xdr:to>
    <xdr:cxnSp macro="">
      <xdr:nvCxnSpPr>
        <xdr:cNvPr id="131" name="直線コネクタ 130"/>
        <xdr:cNvCxnSpPr/>
      </xdr:nvCxnSpPr>
      <xdr:spPr>
        <a:xfrm flipV="1">
          <a:off x="4114800" y="105054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61</xdr:row>
      <xdr:rowOff>103294</xdr:rowOff>
    </xdr:to>
    <xdr:cxnSp macro="">
      <xdr:nvCxnSpPr>
        <xdr:cNvPr id="134" name="直線コネクタ 133"/>
        <xdr:cNvCxnSpPr/>
      </xdr:nvCxnSpPr>
      <xdr:spPr>
        <a:xfrm>
          <a:off x="3225800" y="1031240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105833</xdr:rowOff>
    </xdr:to>
    <xdr:cxnSp macro="">
      <xdr:nvCxnSpPr>
        <xdr:cNvPr id="137" name="直線コネクタ 136"/>
        <xdr:cNvCxnSpPr/>
      </xdr:nvCxnSpPr>
      <xdr:spPr>
        <a:xfrm flipV="1">
          <a:off x="2336800" y="1031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41487</xdr:rowOff>
    </xdr:from>
    <xdr:to>
      <xdr:col>3</xdr:col>
      <xdr:colOff>279400</xdr:colOff>
      <xdr:row>60</xdr:row>
      <xdr:rowOff>105833</xdr:rowOff>
    </xdr:to>
    <xdr:cxnSp macro="">
      <xdr:nvCxnSpPr>
        <xdr:cNvPr id="140" name="直線コネクタ 139"/>
        <xdr:cNvCxnSpPr/>
      </xdr:nvCxnSpPr>
      <xdr:spPr>
        <a:xfrm>
          <a:off x="1447800" y="103284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50" name="円/楕円 149"/>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1"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2" name="円/楕円 151"/>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3" name="テキスト ボックス 152"/>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4" name="円/楕円 153"/>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5" name="テキスト ボックス 154"/>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6" name="円/楕円 155"/>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7" name="テキスト ボックス 156"/>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162137</xdr:rowOff>
    </xdr:from>
    <xdr:to>
      <xdr:col>2</xdr:col>
      <xdr:colOff>127000</xdr:colOff>
      <xdr:row>60</xdr:row>
      <xdr:rowOff>92287</xdr:rowOff>
    </xdr:to>
    <xdr:sp macro="" textlink="">
      <xdr:nvSpPr>
        <xdr:cNvPr id="158" name="円/楕円 157"/>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102464</xdr:rowOff>
    </xdr:from>
    <xdr:ext cx="762000" cy="259045"/>
    <xdr:sp macro="" textlink="">
      <xdr:nvSpPr>
        <xdr:cNvPr id="159" name="テキスト ボックス 158"/>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等の決算額は、前年度より増加し、類似団体の数値を上回った。定年退職者等の増加や職員数の削減の取り組みに伴い人件費総額は減額となっているが、プレミアム付き商品券発行やふるさと納税返礼品事業の増加などに伴い物件費総額は増加している。また、住民基本台帳人口についても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日からの</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1,079</a:t>
          </a:r>
          <a:r>
            <a:rPr kumimoji="1" lang="ja-JP" altLang="ja-JP" sz="1300">
              <a:solidFill>
                <a:schemeClr val="dk1"/>
              </a:solidFill>
              <a:effectLst/>
              <a:latin typeface="+mn-lt"/>
              <a:ea typeface="+mn-ea"/>
              <a:cs typeface="+mn-cs"/>
            </a:rPr>
            <a:t>人減少したことが主な要因である。今後</a:t>
          </a:r>
          <a:r>
            <a:rPr kumimoji="1" lang="ja-JP" altLang="en-US" sz="1300">
              <a:solidFill>
                <a:schemeClr val="dk1"/>
              </a:solidFill>
              <a:effectLst/>
              <a:latin typeface="+mn-lt"/>
              <a:ea typeface="+mn-ea"/>
              <a:cs typeface="+mn-cs"/>
            </a:rPr>
            <a:t>も定員管理・給与等の適正化に努めていくが、職員数の大幅な減は見込めないことから、物件費等の抑制についても引き続き実施していく。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61015</xdr:rowOff>
    </xdr:from>
    <xdr:to>
      <xdr:col>7</xdr:col>
      <xdr:colOff>152400</xdr:colOff>
      <xdr:row>83</xdr:row>
      <xdr:rowOff>39669</xdr:rowOff>
    </xdr:to>
    <xdr:cxnSp macro="">
      <xdr:nvCxnSpPr>
        <xdr:cNvPr id="194" name="直線コネクタ 193"/>
        <xdr:cNvCxnSpPr/>
      </xdr:nvCxnSpPr>
      <xdr:spPr>
        <a:xfrm>
          <a:off x="4114800" y="14119915"/>
          <a:ext cx="838200" cy="15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58240</xdr:rowOff>
    </xdr:from>
    <xdr:to>
      <xdr:col>6</xdr:col>
      <xdr:colOff>0</xdr:colOff>
      <xdr:row>82</xdr:row>
      <xdr:rowOff>61015</xdr:rowOff>
    </xdr:to>
    <xdr:cxnSp macro="">
      <xdr:nvCxnSpPr>
        <xdr:cNvPr id="197" name="直線コネクタ 196"/>
        <xdr:cNvCxnSpPr/>
      </xdr:nvCxnSpPr>
      <xdr:spPr>
        <a:xfrm>
          <a:off x="3225800" y="14117140"/>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5387</xdr:rowOff>
    </xdr:from>
    <xdr:to>
      <xdr:col>4</xdr:col>
      <xdr:colOff>482600</xdr:colOff>
      <xdr:row>82</xdr:row>
      <xdr:rowOff>58240</xdr:rowOff>
    </xdr:to>
    <xdr:cxnSp macro="">
      <xdr:nvCxnSpPr>
        <xdr:cNvPr id="200" name="直線コネクタ 199"/>
        <xdr:cNvCxnSpPr/>
      </xdr:nvCxnSpPr>
      <xdr:spPr>
        <a:xfrm>
          <a:off x="2336800" y="14064287"/>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5387</xdr:rowOff>
    </xdr:from>
    <xdr:to>
      <xdr:col>3</xdr:col>
      <xdr:colOff>279400</xdr:colOff>
      <xdr:row>82</xdr:row>
      <xdr:rowOff>99253</xdr:rowOff>
    </xdr:to>
    <xdr:cxnSp macro="">
      <xdr:nvCxnSpPr>
        <xdr:cNvPr id="203" name="直線コネクタ 202"/>
        <xdr:cNvCxnSpPr/>
      </xdr:nvCxnSpPr>
      <xdr:spPr>
        <a:xfrm flipV="1">
          <a:off x="1447800" y="14064287"/>
          <a:ext cx="889000" cy="9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160319</xdr:rowOff>
    </xdr:from>
    <xdr:to>
      <xdr:col>7</xdr:col>
      <xdr:colOff>203200</xdr:colOff>
      <xdr:row>83</xdr:row>
      <xdr:rowOff>90469</xdr:rowOff>
    </xdr:to>
    <xdr:sp macro="" textlink="">
      <xdr:nvSpPr>
        <xdr:cNvPr id="213" name="円/楕円 212"/>
        <xdr:cNvSpPr/>
      </xdr:nvSpPr>
      <xdr:spPr>
        <a:xfrm>
          <a:off x="4902200" y="142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132396</xdr:rowOff>
    </xdr:from>
    <xdr:ext cx="762000" cy="259045"/>
    <xdr:sp macro="" textlink="">
      <xdr:nvSpPr>
        <xdr:cNvPr id="214" name="人件費・物件費等の状況該当値テキスト"/>
        <xdr:cNvSpPr txBox="1"/>
      </xdr:nvSpPr>
      <xdr:spPr>
        <a:xfrm>
          <a:off x="5041900" y="1419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158,353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10215</xdr:rowOff>
    </xdr:from>
    <xdr:to>
      <xdr:col>6</xdr:col>
      <xdr:colOff>50800</xdr:colOff>
      <xdr:row>82</xdr:row>
      <xdr:rowOff>111815</xdr:rowOff>
    </xdr:to>
    <xdr:sp macro="" textlink="">
      <xdr:nvSpPr>
        <xdr:cNvPr id="215" name="円/楕円 214"/>
        <xdr:cNvSpPr/>
      </xdr:nvSpPr>
      <xdr:spPr>
        <a:xfrm>
          <a:off x="4064000" y="140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121992</xdr:rowOff>
    </xdr:from>
    <xdr:ext cx="736600" cy="259045"/>
    <xdr:sp macro="" textlink="">
      <xdr:nvSpPr>
        <xdr:cNvPr id="216" name="テキスト ボックス 215"/>
        <xdr:cNvSpPr txBox="1"/>
      </xdr:nvSpPr>
      <xdr:spPr>
        <a:xfrm>
          <a:off x="3733800" y="1383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7440</xdr:rowOff>
    </xdr:from>
    <xdr:to>
      <xdr:col>4</xdr:col>
      <xdr:colOff>533400</xdr:colOff>
      <xdr:row>82</xdr:row>
      <xdr:rowOff>109040</xdr:rowOff>
    </xdr:to>
    <xdr:sp macro="" textlink="">
      <xdr:nvSpPr>
        <xdr:cNvPr id="217" name="円/楕円 216"/>
        <xdr:cNvSpPr/>
      </xdr:nvSpPr>
      <xdr:spPr>
        <a:xfrm>
          <a:off x="3175000" y="140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119217</xdr:rowOff>
    </xdr:from>
    <xdr:ext cx="762000" cy="259045"/>
    <xdr:sp macro="" textlink="">
      <xdr:nvSpPr>
        <xdr:cNvPr id="218" name="テキスト ボックス 217"/>
        <xdr:cNvSpPr txBox="1"/>
      </xdr:nvSpPr>
      <xdr:spPr>
        <a:xfrm>
          <a:off x="2844800" y="1383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126037</xdr:rowOff>
    </xdr:from>
    <xdr:to>
      <xdr:col>3</xdr:col>
      <xdr:colOff>330200</xdr:colOff>
      <xdr:row>82</xdr:row>
      <xdr:rowOff>56187</xdr:rowOff>
    </xdr:to>
    <xdr:sp macro="" textlink="">
      <xdr:nvSpPr>
        <xdr:cNvPr id="219" name="円/楕円 218"/>
        <xdr:cNvSpPr/>
      </xdr:nvSpPr>
      <xdr:spPr>
        <a:xfrm>
          <a:off x="2286000" y="140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66364</xdr:rowOff>
    </xdr:from>
    <xdr:ext cx="762000" cy="259045"/>
    <xdr:sp macro="" textlink="">
      <xdr:nvSpPr>
        <xdr:cNvPr id="220" name="テキスト ボックス 219"/>
        <xdr:cNvSpPr txBox="1"/>
      </xdr:nvSpPr>
      <xdr:spPr>
        <a:xfrm>
          <a:off x="1955800" y="137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48453</xdr:rowOff>
    </xdr:from>
    <xdr:to>
      <xdr:col>2</xdr:col>
      <xdr:colOff>127000</xdr:colOff>
      <xdr:row>82</xdr:row>
      <xdr:rowOff>150053</xdr:rowOff>
    </xdr:to>
    <xdr:sp macro="" textlink="">
      <xdr:nvSpPr>
        <xdr:cNvPr id="221" name="円/楕円 220"/>
        <xdr:cNvSpPr/>
      </xdr:nvSpPr>
      <xdr:spPr>
        <a:xfrm>
          <a:off x="1397000" y="141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160230</xdr:rowOff>
    </xdr:from>
    <xdr:ext cx="762000" cy="259045"/>
    <xdr:sp macro="" textlink="">
      <xdr:nvSpPr>
        <xdr:cNvPr id="222" name="テキスト ボックス 221"/>
        <xdr:cNvSpPr txBox="1"/>
      </xdr:nvSpPr>
      <xdr:spPr>
        <a:xfrm>
          <a:off x="1066800" y="138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ポイント上昇し、類似団体平均と比較すると</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ポイント低い数値となっている。給料表及び管理職手当等の見直し、</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歳昇給抑制等の取り組みを継続し、今後も適正な人事配置と行政効率の高い組織づくりを進めていくことで、一層の給与適正化に努めていく。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160161</xdr:rowOff>
    </xdr:to>
    <xdr:cxnSp macro="">
      <xdr:nvCxnSpPr>
        <xdr:cNvPr id="256" name="直線コネクタ 255"/>
        <xdr:cNvCxnSpPr/>
      </xdr:nvCxnSpPr>
      <xdr:spPr>
        <a:xfrm>
          <a:off x="16179800" y="142966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66322</xdr:rowOff>
    </xdr:to>
    <xdr:cxnSp macro="">
      <xdr:nvCxnSpPr>
        <xdr:cNvPr id="259" name="直線コネクタ 258"/>
        <xdr:cNvCxnSpPr/>
      </xdr:nvCxnSpPr>
      <xdr:spPr>
        <a:xfrm>
          <a:off x="15290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90</xdr:row>
      <xdr:rowOff>5645</xdr:rowOff>
    </xdr:to>
    <xdr:cxnSp macro="">
      <xdr:nvCxnSpPr>
        <xdr:cNvPr id="262" name="直線コネクタ 261"/>
        <xdr:cNvCxnSpPr/>
      </xdr:nvCxnSpPr>
      <xdr:spPr>
        <a:xfrm flipV="1">
          <a:off x="14401800" y="1429667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90</xdr:row>
      <xdr:rowOff>5645</xdr:rowOff>
    </xdr:to>
    <xdr:cxnSp macro="">
      <xdr:nvCxnSpPr>
        <xdr:cNvPr id="265" name="直線コネクタ 264"/>
        <xdr:cNvCxnSpPr/>
      </xdr:nvCxnSpPr>
      <xdr:spPr>
        <a:xfrm>
          <a:off x="13512800" y="153825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67" name="テキスト ボックス 266"/>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5" name="円/楕円 274"/>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6"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7" name="円/楕円 276"/>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8" name="テキスト ボックス 277"/>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9" name="円/楕円 278"/>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0" name="テキスト ボックス 279"/>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126295</xdr:rowOff>
    </xdr:from>
    <xdr:to>
      <xdr:col>21</xdr:col>
      <xdr:colOff>50800</xdr:colOff>
      <xdr:row>90</xdr:row>
      <xdr:rowOff>56445</xdr:rowOff>
    </xdr:to>
    <xdr:sp macro="" textlink="">
      <xdr:nvSpPr>
        <xdr:cNvPr id="281" name="円/楕円 280"/>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82" name="テキスト ボックス 28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3" name="円/楕円 282"/>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84" name="テキスト ボックス 283"/>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「南あわじ市定員適正化計画」に基づき、新規採用者を退職者の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以内に抑制してきたことにより、平成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a:t>
          </a:r>
          <a:r>
            <a:rPr kumimoji="1" lang="en-US" altLang="ja-JP" sz="1300">
              <a:solidFill>
                <a:schemeClr val="dk1"/>
              </a:solidFill>
              <a:effectLst/>
              <a:latin typeface="+mn-lt"/>
              <a:ea typeface="+mn-ea"/>
              <a:cs typeface="+mn-cs"/>
            </a:rPr>
            <a:t>661</a:t>
          </a:r>
          <a:r>
            <a:rPr kumimoji="1" lang="ja-JP" altLang="ja-JP" sz="1300">
              <a:solidFill>
                <a:schemeClr val="dk1"/>
              </a:solidFill>
              <a:effectLst/>
              <a:latin typeface="+mn-lt"/>
              <a:ea typeface="+mn-ea"/>
              <a:cs typeface="+mn-cs"/>
            </a:rPr>
            <a:t>人であった職員数は、平成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日現在で</a:t>
          </a:r>
          <a:r>
            <a:rPr kumimoji="1" lang="en-US" altLang="ja-JP" sz="1300">
              <a:solidFill>
                <a:schemeClr val="dk1"/>
              </a:solidFill>
              <a:effectLst/>
              <a:latin typeface="+mn-lt"/>
              <a:ea typeface="+mn-ea"/>
              <a:cs typeface="+mn-cs"/>
            </a:rPr>
            <a:t>489</a:t>
          </a:r>
          <a:r>
            <a:rPr kumimoji="1" lang="ja-JP" altLang="ja-JP" sz="1300">
              <a:solidFill>
                <a:schemeClr val="dk1"/>
              </a:solidFill>
              <a:effectLst/>
              <a:latin typeface="+mn-lt"/>
              <a:ea typeface="+mn-ea"/>
              <a:cs typeface="+mn-cs"/>
            </a:rPr>
            <a:t>人となり、</a:t>
          </a:r>
          <a:r>
            <a:rPr kumimoji="1" lang="en-US" altLang="ja-JP" sz="1300">
              <a:solidFill>
                <a:schemeClr val="dk1"/>
              </a:solidFill>
              <a:effectLst/>
              <a:latin typeface="+mn-lt"/>
              <a:ea typeface="+mn-ea"/>
              <a:cs typeface="+mn-cs"/>
            </a:rPr>
            <a:t>172</a:t>
          </a:r>
          <a:r>
            <a:rPr kumimoji="1" lang="ja-JP" altLang="ja-JP" sz="1300">
              <a:solidFill>
                <a:schemeClr val="dk1"/>
              </a:solidFill>
              <a:effectLst/>
              <a:latin typeface="+mn-lt"/>
              <a:ea typeface="+mn-ea"/>
              <a:cs typeface="+mn-cs"/>
            </a:rPr>
            <a:t>人減少している。今後は、</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歳以上の職員がまとまって定年退職等を迎えることを踏まえ、</a:t>
          </a:r>
          <a:r>
            <a:rPr lang="ja-JP" altLang="ja-JP" sz="1300" b="0" i="0" baseline="0">
              <a:solidFill>
                <a:schemeClr val="dk1"/>
              </a:solidFill>
              <a:effectLst/>
              <a:latin typeface="+mn-lt"/>
              <a:ea typeface="+mn-ea"/>
              <a:cs typeface="+mn-cs"/>
            </a:rPr>
            <a:t>業務内容と職員総数、職員の年齢構成等を考えながら、</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日の職員数</a:t>
          </a:r>
          <a:r>
            <a:rPr kumimoji="1" lang="en-US" altLang="ja-JP" sz="1300">
              <a:solidFill>
                <a:schemeClr val="dk1"/>
              </a:solidFill>
              <a:effectLst/>
              <a:latin typeface="+mn-lt"/>
              <a:ea typeface="+mn-ea"/>
              <a:cs typeface="+mn-cs"/>
            </a:rPr>
            <a:t>483</a:t>
          </a:r>
          <a:r>
            <a:rPr kumimoji="1" lang="ja-JP" altLang="ja-JP" sz="1300">
              <a:solidFill>
                <a:schemeClr val="dk1"/>
              </a:solidFill>
              <a:effectLst/>
              <a:latin typeface="+mn-lt"/>
              <a:ea typeface="+mn-ea"/>
              <a:cs typeface="+mn-cs"/>
            </a:rPr>
            <a:t>人を目標とし、今後も適正な定員管理に努める。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66766</xdr:rowOff>
    </xdr:from>
    <xdr:to>
      <xdr:col>24</xdr:col>
      <xdr:colOff>558800</xdr:colOff>
      <xdr:row>60</xdr:row>
      <xdr:rowOff>96066</xdr:rowOff>
    </xdr:to>
    <xdr:cxnSp macro="">
      <xdr:nvCxnSpPr>
        <xdr:cNvPr id="321" name="直線コネクタ 320"/>
        <xdr:cNvCxnSpPr/>
      </xdr:nvCxnSpPr>
      <xdr:spPr>
        <a:xfrm flipV="1">
          <a:off x="16179800" y="10353766"/>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96066</xdr:rowOff>
    </xdr:from>
    <xdr:to>
      <xdr:col>23</xdr:col>
      <xdr:colOff>406400</xdr:colOff>
      <xdr:row>60</xdr:row>
      <xdr:rowOff>163285</xdr:rowOff>
    </xdr:to>
    <xdr:cxnSp macro="">
      <xdr:nvCxnSpPr>
        <xdr:cNvPr id="324" name="直線コネクタ 323"/>
        <xdr:cNvCxnSpPr/>
      </xdr:nvCxnSpPr>
      <xdr:spPr>
        <a:xfrm flipV="1">
          <a:off x="15290800" y="10383066"/>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163285</xdr:rowOff>
    </xdr:from>
    <xdr:to>
      <xdr:col>22</xdr:col>
      <xdr:colOff>203200</xdr:colOff>
      <xdr:row>61</xdr:row>
      <xdr:rowOff>21137</xdr:rowOff>
    </xdr:to>
    <xdr:cxnSp macro="">
      <xdr:nvCxnSpPr>
        <xdr:cNvPr id="327" name="直線コネクタ 326"/>
        <xdr:cNvCxnSpPr/>
      </xdr:nvCxnSpPr>
      <xdr:spPr>
        <a:xfrm flipV="1">
          <a:off x="14401800" y="1045028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21137</xdr:rowOff>
    </xdr:from>
    <xdr:to>
      <xdr:col>21</xdr:col>
      <xdr:colOff>0</xdr:colOff>
      <xdr:row>61</xdr:row>
      <xdr:rowOff>31478</xdr:rowOff>
    </xdr:to>
    <xdr:cxnSp macro="">
      <xdr:nvCxnSpPr>
        <xdr:cNvPr id="330" name="直線コネクタ 329"/>
        <xdr:cNvCxnSpPr/>
      </xdr:nvCxnSpPr>
      <xdr:spPr>
        <a:xfrm flipV="1">
          <a:off x="13512800" y="104795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15966</xdr:rowOff>
    </xdr:from>
    <xdr:to>
      <xdr:col>24</xdr:col>
      <xdr:colOff>609600</xdr:colOff>
      <xdr:row>60</xdr:row>
      <xdr:rowOff>117566</xdr:rowOff>
    </xdr:to>
    <xdr:sp macro="" textlink="">
      <xdr:nvSpPr>
        <xdr:cNvPr id="340" name="円/楕円 339"/>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32493</xdr:rowOff>
    </xdr:from>
    <xdr:ext cx="762000" cy="259045"/>
    <xdr:sp macro="" textlink="">
      <xdr:nvSpPr>
        <xdr:cNvPr id="341" name="定員管理の状況該当値テキスト"/>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45266</xdr:rowOff>
    </xdr:from>
    <xdr:to>
      <xdr:col>23</xdr:col>
      <xdr:colOff>457200</xdr:colOff>
      <xdr:row>60</xdr:row>
      <xdr:rowOff>146866</xdr:rowOff>
    </xdr:to>
    <xdr:sp macro="" textlink="">
      <xdr:nvSpPr>
        <xdr:cNvPr id="342" name="円/楕円 341"/>
        <xdr:cNvSpPr/>
      </xdr:nvSpPr>
      <xdr:spPr>
        <a:xfrm>
          <a:off x="16129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157043</xdr:rowOff>
    </xdr:from>
    <xdr:ext cx="736600" cy="259045"/>
    <xdr:sp macro="" textlink="">
      <xdr:nvSpPr>
        <xdr:cNvPr id="343" name="テキスト ボックス 342"/>
        <xdr:cNvSpPr txBox="1"/>
      </xdr:nvSpPr>
      <xdr:spPr>
        <a:xfrm>
          <a:off x="15798800" y="10101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4" name="円/楕円 343"/>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52812</xdr:rowOff>
    </xdr:from>
    <xdr:ext cx="762000" cy="259045"/>
    <xdr:sp macro="" textlink="">
      <xdr:nvSpPr>
        <xdr:cNvPr id="345" name="テキスト ボックス 344"/>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141787</xdr:rowOff>
    </xdr:from>
    <xdr:to>
      <xdr:col>21</xdr:col>
      <xdr:colOff>50800</xdr:colOff>
      <xdr:row>61</xdr:row>
      <xdr:rowOff>71937</xdr:rowOff>
    </xdr:to>
    <xdr:sp macro="" textlink="">
      <xdr:nvSpPr>
        <xdr:cNvPr id="346" name="円/楕円 345"/>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56714</xdr:rowOff>
    </xdr:from>
    <xdr:ext cx="762000" cy="259045"/>
    <xdr:sp macro="" textlink="">
      <xdr:nvSpPr>
        <xdr:cNvPr id="347" name="テキスト ボックス 346"/>
        <xdr:cNvSpPr txBox="1"/>
      </xdr:nvSpPr>
      <xdr:spPr>
        <a:xfrm>
          <a:off x="14020800" y="1051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152128</xdr:rowOff>
    </xdr:from>
    <xdr:to>
      <xdr:col>19</xdr:col>
      <xdr:colOff>533400</xdr:colOff>
      <xdr:row>61</xdr:row>
      <xdr:rowOff>82278</xdr:rowOff>
    </xdr:to>
    <xdr:sp macro="" textlink="">
      <xdr:nvSpPr>
        <xdr:cNvPr id="348" name="円/楕円 347"/>
        <xdr:cNvSpPr/>
      </xdr:nvSpPr>
      <xdr:spPr>
        <a:xfrm>
          <a:off x="13462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92455</xdr:rowOff>
    </xdr:from>
    <xdr:ext cx="762000" cy="259045"/>
    <xdr:sp macro="" textlink="">
      <xdr:nvSpPr>
        <xdr:cNvPr id="349" name="テキスト ボックス 348"/>
        <xdr:cNvSpPr txBox="1"/>
      </xdr:nvSpPr>
      <xdr:spPr>
        <a:xfrm>
          <a:off x="13131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普通会計での公債費は後年度の財政措置が高い傾向にあるが、公営企業及び一部事務組合のうち、下水道事業が過去に実施した大型事業の影響を受け、比率に影響を与える地方債元利償還額が多額となっている。比率は前年度から</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ポイント改善し、平成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20.8</a:t>
          </a:r>
          <a:r>
            <a:rPr kumimoji="1" lang="ja-JP" altLang="ja-JP" sz="1300">
              <a:solidFill>
                <a:schemeClr val="dk1"/>
              </a:solidFill>
              <a:effectLst/>
              <a:latin typeface="+mn-lt"/>
              <a:ea typeface="+mn-ea"/>
              <a:cs typeface="+mn-cs"/>
            </a:rPr>
            <a:t>％をピークに毎年改善しているが、類似団体平均と比較すると、依然悪い状況となっている。引き続き、財政計画に基づく地方債の発行抑制や定期的な繰上償還の実施し、公債費抑制に努めていく。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44</xdr:row>
      <xdr:rowOff>165100</xdr:rowOff>
    </xdr:to>
    <xdr:cxnSp macro="">
      <xdr:nvCxnSpPr>
        <xdr:cNvPr id="376" name="直線コネクタ 375"/>
        <xdr:cNvCxnSpPr/>
      </xdr:nvCxnSpPr>
      <xdr:spPr>
        <a:xfrm flipV="1">
          <a:off x="17018000" y="6328664"/>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9"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80" name="直線コネクタ 379"/>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162814</xdr:rowOff>
    </xdr:from>
    <xdr:to>
      <xdr:col>24</xdr:col>
      <xdr:colOff>558800</xdr:colOff>
      <xdr:row>44</xdr:row>
      <xdr:rowOff>29972</xdr:rowOff>
    </xdr:to>
    <xdr:cxnSp macro="">
      <xdr:nvCxnSpPr>
        <xdr:cNvPr id="381" name="直線コネクタ 380"/>
        <xdr:cNvCxnSpPr/>
      </xdr:nvCxnSpPr>
      <xdr:spPr>
        <a:xfrm flipV="1">
          <a:off x="16179800" y="75351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2"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29972</xdr:rowOff>
    </xdr:from>
    <xdr:to>
      <xdr:col>23</xdr:col>
      <xdr:colOff>406400</xdr:colOff>
      <xdr:row>44</xdr:row>
      <xdr:rowOff>97536</xdr:rowOff>
    </xdr:to>
    <xdr:cxnSp macro="">
      <xdr:nvCxnSpPr>
        <xdr:cNvPr id="384" name="直線コネクタ 383"/>
        <xdr:cNvCxnSpPr/>
      </xdr:nvCxnSpPr>
      <xdr:spPr>
        <a:xfrm flipV="1">
          <a:off x="15290800" y="75737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5" name="フローチャート : 判断 384"/>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6" name="テキスト ボックス 385"/>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97536</xdr:rowOff>
    </xdr:from>
    <xdr:to>
      <xdr:col>22</xdr:col>
      <xdr:colOff>203200</xdr:colOff>
      <xdr:row>44</xdr:row>
      <xdr:rowOff>155448</xdr:rowOff>
    </xdr:to>
    <xdr:cxnSp macro="">
      <xdr:nvCxnSpPr>
        <xdr:cNvPr id="387" name="直線コネクタ 386"/>
        <xdr:cNvCxnSpPr/>
      </xdr:nvCxnSpPr>
      <xdr:spPr>
        <a:xfrm flipV="1">
          <a:off x="14401800" y="76413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119380</xdr:rowOff>
    </xdr:from>
    <xdr:to>
      <xdr:col>22</xdr:col>
      <xdr:colOff>254000</xdr:colOff>
      <xdr:row>43</xdr:row>
      <xdr:rowOff>49530</xdr:rowOff>
    </xdr:to>
    <xdr:sp macro="" textlink="">
      <xdr:nvSpPr>
        <xdr:cNvPr id="388" name="フローチャート : 判断 387"/>
        <xdr:cNvSpPr/>
      </xdr:nvSpPr>
      <xdr:spPr>
        <a:xfrm>
          <a:off x="15240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59707</xdr:rowOff>
    </xdr:from>
    <xdr:ext cx="762000" cy="259045"/>
    <xdr:sp macro="" textlink="">
      <xdr:nvSpPr>
        <xdr:cNvPr id="389" name="テキスト ボックス 388"/>
        <xdr:cNvSpPr txBox="1"/>
      </xdr:nvSpPr>
      <xdr:spPr>
        <a:xfrm>
          <a:off x="1490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155448</xdr:rowOff>
    </xdr:from>
    <xdr:to>
      <xdr:col>21</xdr:col>
      <xdr:colOff>0</xdr:colOff>
      <xdr:row>45</xdr:row>
      <xdr:rowOff>99822</xdr:rowOff>
    </xdr:to>
    <xdr:cxnSp macro="">
      <xdr:nvCxnSpPr>
        <xdr:cNvPr id="390" name="直線コネクタ 389"/>
        <xdr:cNvCxnSpPr/>
      </xdr:nvCxnSpPr>
      <xdr:spPr>
        <a:xfrm flipV="1">
          <a:off x="13512800" y="76992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34798</xdr:rowOff>
    </xdr:from>
    <xdr:to>
      <xdr:col>21</xdr:col>
      <xdr:colOff>50800</xdr:colOff>
      <xdr:row>43</xdr:row>
      <xdr:rowOff>136398</xdr:rowOff>
    </xdr:to>
    <xdr:sp macro="" textlink="">
      <xdr:nvSpPr>
        <xdr:cNvPr id="391" name="フローチャート : 判断 390"/>
        <xdr:cNvSpPr/>
      </xdr:nvSpPr>
      <xdr:spPr>
        <a:xfrm>
          <a:off x="14351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146575</xdr:rowOff>
    </xdr:from>
    <xdr:ext cx="762000" cy="259045"/>
    <xdr:sp macro="" textlink="">
      <xdr:nvSpPr>
        <xdr:cNvPr id="392" name="テキスト ボックス 391"/>
        <xdr:cNvSpPr txBox="1"/>
      </xdr:nvSpPr>
      <xdr:spPr>
        <a:xfrm>
          <a:off x="14020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393" name="フローチャート : 判断 392"/>
        <xdr:cNvSpPr/>
      </xdr:nvSpPr>
      <xdr:spPr>
        <a:xfrm>
          <a:off x="13462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81297</xdr:rowOff>
    </xdr:from>
    <xdr:ext cx="762000" cy="259045"/>
    <xdr:sp macro="" textlink="">
      <xdr:nvSpPr>
        <xdr:cNvPr id="394" name="テキスト ボックス 393"/>
        <xdr:cNvSpPr txBox="1"/>
      </xdr:nvSpPr>
      <xdr:spPr>
        <a:xfrm>
          <a:off x="13131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112014</xdr:rowOff>
    </xdr:from>
    <xdr:to>
      <xdr:col>24</xdr:col>
      <xdr:colOff>609600</xdr:colOff>
      <xdr:row>44</xdr:row>
      <xdr:rowOff>42164</xdr:rowOff>
    </xdr:to>
    <xdr:sp macro="" textlink="">
      <xdr:nvSpPr>
        <xdr:cNvPr id="400" name="円/楕円 399"/>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84091</xdr:rowOff>
    </xdr:from>
    <xdr:ext cx="762000" cy="259045"/>
    <xdr:sp macro="" textlink="">
      <xdr:nvSpPr>
        <xdr:cNvPr id="401" name="公債費負担の状況該当値テキスト"/>
        <xdr:cNvSpPr txBox="1"/>
      </xdr:nvSpPr>
      <xdr:spPr>
        <a:xfrm>
          <a:off x="171069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150622</xdr:rowOff>
    </xdr:from>
    <xdr:to>
      <xdr:col>23</xdr:col>
      <xdr:colOff>457200</xdr:colOff>
      <xdr:row>44</xdr:row>
      <xdr:rowOff>80772</xdr:rowOff>
    </xdr:to>
    <xdr:sp macro="" textlink="">
      <xdr:nvSpPr>
        <xdr:cNvPr id="402" name="円/楕円 401"/>
        <xdr:cNvSpPr/>
      </xdr:nvSpPr>
      <xdr:spPr>
        <a:xfrm>
          <a:off x="16129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65549</xdr:rowOff>
    </xdr:from>
    <xdr:ext cx="736600" cy="259045"/>
    <xdr:sp macro="" textlink="">
      <xdr:nvSpPr>
        <xdr:cNvPr id="403" name="テキスト ボックス 402"/>
        <xdr:cNvSpPr txBox="1"/>
      </xdr:nvSpPr>
      <xdr:spPr>
        <a:xfrm>
          <a:off x="15798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46736</xdr:rowOff>
    </xdr:from>
    <xdr:to>
      <xdr:col>22</xdr:col>
      <xdr:colOff>254000</xdr:colOff>
      <xdr:row>44</xdr:row>
      <xdr:rowOff>148336</xdr:rowOff>
    </xdr:to>
    <xdr:sp macro="" textlink="">
      <xdr:nvSpPr>
        <xdr:cNvPr id="404" name="円/楕円 403"/>
        <xdr:cNvSpPr/>
      </xdr:nvSpPr>
      <xdr:spPr>
        <a:xfrm>
          <a:off x="15240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133113</xdr:rowOff>
    </xdr:from>
    <xdr:ext cx="762000" cy="259045"/>
    <xdr:sp macro="" textlink="">
      <xdr:nvSpPr>
        <xdr:cNvPr id="405" name="テキスト ボックス 404"/>
        <xdr:cNvSpPr txBox="1"/>
      </xdr:nvSpPr>
      <xdr:spPr>
        <a:xfrm>
          <a:off x="14909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104648</xdr:rowOff>
    </xdr:from>
    <xdr:to>
      <xdr:col>21</xdr:col>
      <xdr:colOff>50800</xdr:colOff>
      <xdr:row>45</xdr:row>
      <xdr:rowOff>34798</xdr:rowOff>
    </xdr:to>
    <xdr:sp macro="" textlink="">
      <xdr:nvSpPr>
        <xdr:cNvPr id="406" name="円/楕円 405"/>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19575</xdr:rowOff>
    </xdr:from>
    <xdr:ext cx="762000" cy="259045"/>
    <xdr:sp macro="" textlink="">
      <xdr:nvSpPr>
        <xdr:cNvPr id="407" name="テキスト ボックス 406"/>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49022</xdr:rowOff>
    </xdr:from>
    <xdr:to>
      <xdr:col>19</xdr:col>
      <xdr:colOff>533400</xdr:colOff>
      <xdr:row>45</xdr:row>
      <xdr:rowOff>150622</xdr:rowOff>
    </xdr:to>
    <xdr:sp macro="" textlink="">
      <xdr:nvSpPr>
        <xdr:cNvPr id="408" name="円/楕円 407"/>
        <xdr:cNvSpPr/>
      </xdr:nvSpPr>
      <xdr:spPr>
        <a:xfrm>
          <a:off x="13462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135399</xdr:rowOff>
    </xdr:from>
    <xdr:ext cx="762000" cy="259045"/>
    <xdr:sp macro="" textlink="">
      <xdr:nvSpPr>
        <xdr:cNvPr id="409" name="テキスト ボックス 408"/>
        <xdr:cNvSpPr txBox="1"/>
      </xdr:nvSpPr>
      <xdr:spPr>
        <a:xfrm>
          <a:off x="13131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8.9</a:t>
          </a:r>
          <a:r>
            <a:rPr kumimoji="1" lang="ja-JP" altLang="ja-JP" sz="1300">
              <a:solidFill>
                <a:schemeClr val="dk1"/>
              </a:solidFill>
              <a:effectLst/>
              <a:latin typeface="+mn-lt"/>
              <a:ea typeface="+mn-ea"/>
              <a:cs typeface="+mn-cs"/>
            </a:rPr>
            <a:t>ポイント改善した。一部事務組合への公債費相当負担額の増加等の影響もあるが、基金残高の増加や繰上償還、下水道事業基準内繰入額の減少の影響を受け、比率改善に繋がった。一方で、類似団体平均と比較すると悪い水準となっている要因は、合併前から実施してきた生活基盤整備のために発行した地方債による影響と、下水道事業の赤字補てん的な繰出金が多額となっているため、当面は大幅な改善に繋がらないと見込まれる。</a:t>
          </a:r>
          <a:endParaRPr lang="ja-JP" altLang="ja-JP" sz="1300">
            <a:effectLst/>
          </a:endParaRPr>
        </a:p>
        <a:p>
          <a:r>
            <a:rPr kumimoji="1" lang="ja-JP" altLang="ja-JP" sz="1300">
              <a:solidFill>
                <a:schemeClr val="dk1"/>
              </a:solidFill>
              <a:effectLst/>
              <a:latin typeface="+mn-lt"/>
              <a:ea typeface="+mn-ea"/>
              <a:cs typeface="+mn-cs"/>
            </a:rPr>
            <a:t>　今後も計画的な繰上償還の実施により、更なる改善を目指す。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38" name="直線コネクタ 437"/>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39"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0" name="直線コネクタ 439"/>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100838</xdr:rowOff>
    </xdr:from>
    <xdr:to>
      <xdr:col>24</xdr:col>
      <xdr:colOff>558800</xdr:colOff>
      <xdr:row>20</xdr:row>
      <xdr:rowOff>974</xdr:rowOff>
    </xdr:to>
    <xdr:cxnSp macro="">
      <xdr:nvCxnSpPr>
        <xdr:cNvPr id="443" name="直線コネクタ 442"/>
        <xdr:cNvCxnSpPr/>
      </xdr:nvCxnSpPr>
      <xdr:spPr>
        <a:xfrm flipV="1">
          <a:off x="16179800" y="3358388"/>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4"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5" name="フローチャート : 判断 444"/>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974</xdr:rowOff>
    </xdr:from>
    <xdr:to>
      <xdr:col>23</xdr:col>
      <xdr:colOff>406400</xdr:colOff>
      <xdr:row>20</xdr:row>
      <xdr:rowOff>19473</xdr:rowOff>
    </xdr:to>
    <xdr:cxnSp macro="">
      <xdr:nvCxnSpPr>
        <xdr:cNvPr id="446" name="直線コネクタ 445"/>
        <xdr:cNvCxnSpPr/>
      </xdr:nvCxnSpPr>
      <xdr:spPr>
        <a:xfrm flipV="1">
          <a:off x="15290800" y="342997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7" name="フローチャート : 判断 446"/>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48" name="テキスト ボックス 447"/>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19473</xdr:rowOff>
    </xdr:from>
    <xdr:to>
      <xdr:col>22</xdr:col>
      <xdr:colOff>203200</xdr:colOff>
      <xdr:row>20</xdr:row>
      <xdr:rowOff>143340</xdr:rowOff>
    </xdr:to>
    <xdr:cxnSp macro="">
      <xdr:nvCxnSpPr>
        <xdr:cNvPr id="449" name="直線コネクタ 448"/>
        <xdr:cNvCxnSpPr/>
      </xdr:nvCxnSpPr>
      <xdr:spPr>
        <a:xfrm flipV="1">
          <a:off x="14401800" y="3448473"/>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0" name="フローチャート : 判断 449"/>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1" name="テキスト ボックス 450"/>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143340</xdr:rowOff>
    </xdr:from>
    <xdr:to>
      <xdr:col>21</xdr:col>
      <xdr:colOff>0</xdr:colOff>
      <xdr:row>21</xdr:row>
      <xdr:rowOff>46694</xdr:rowOff>
    </xdr:to>
    <xdr:cxnSp macro="">
      <xdr:nvCxnSpPr>
        <xdr:cNvPr id="452" name="直線コネクタ 451"/>
        <xdr:cNvCxnSpPr/>
      </xdr:nvCxnSpPr>
      <xdr:spPr>
        <a:xfrm flipV="1">
          <a:off x="13512800" y="3572340"/>
          <a:ext cx="889000" cy="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4" name="テキスト ボックス 453"/>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6" name="テキスト ボックス 455"/>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50038</xdr:rowOff>
    </xdr:from>
    <xdr:to>
      <xdr:col>24</xdr:col>
      <xdr:colOff>609600</xdr:colOff>
      <xdr:row>19</xdr:row>
      <xdr:rowOff>151638</xdr:rowOff>
    </xdr:to>
    <xdr:sp macro="" textlink="">
      <xdr:nvSpPr>
        <xdr:cNvPr id="462" name="円/楕円 461"/>
        <xdr:cNvSpPr/>
      </xdr:nvSpPr>
      <xdr:spPr>
        <a:xfrm>
          <a:off x="169672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22115</xdr:rowOff>
    </xdr:from>
    <xdr:ext cx="762000" cy="259045"/>
    <xdr:sp macro="" textlink="">
      <xdr:nvSpPr>
        <xdr:cNvPr id="463" name="将来負担の状況該当値テキスト"/>
        <xdr:cNvSpPr txBox="1"/>
      </xdr:nvSpPr>
      <xdr:spPr>
        <a:xfrm>
          <a:off x="17106900" y="32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121624</xdr:rowOff>
    </xdr:from>
    <xdr:to>
      <xdr:col>23</xdr:col>
      <xdr:colOff>457200</xdr:colOff>
      <xdr:row>20</xdr:row>
      <xdr:rowOff>51774</xdr:rowOff>
    </xdr:to>
    <xdr:sp macro="" textlink="">
      <xdr:nvSpPr>
        <xdr:cNvPr id="464" name="円/楕円 463"/>
        <xdr:cNvSpPr/>
      </xdr:nvSpPr>
      <xdr:spPr>
        <a:xfrm>
          <a:off x="16129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36551</xdr:rowOff>
    </xdr:from>
    <xdr:ext cx="736600" cy="259045"/>
    <xdr:sp macro="" textlink="">
      <xdr:nvSpPr>
        <xdr:cNvPr id="465" name="テキスト ボックス 464"/>
        <xdr:cNvSpPr txBox="1"/>
      </xdr:nvSpPr>
      <xdr:spPr>
        <a:xfrm>
          <a:off x="15798800" y="346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140123</xdr:rowOff>
    </xdr:from>
    <xdr:to>
      <xdr:col>22</xdr:col>
      <xdr:colOff>254000</xdr:colOff>
      <xdr:row>20</xdr:row>
      <xdr:rowOff>70273</xdr:rowOff>
    </xdr:to>
    <xdr:sp macro="" textlink="">
      <xdr:nvSpPr>
        <xdr:cNvPr id="466" name="円/楕円 465"/>
        <xdr:cNvSpPr/>
      </xdr:nvSpPr>
      <xdr:spPr>
        <a:xfrm>
          <a:off x="15240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55050</xdr:rowOff>
    </xdr:from>
    <xdr:ext cx="762000" cy="259045"/>
    <xdr:sp macro="" textlink="">
      <xdr:nvSpPr>
        <xdr:cNvPr id="467" name="テキスト ボックス 466"/>
        <xdr:cNvSpPr txBox="1"/>
      </xdr:nvSpPr>
      <xdr:spPr>
        <a:xfrm>
          <a:off x="14909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92540</xdr:rowOff>
    </xdr:from>
    <xdr:to>
      <xdr:col>21</xdr:col>
      <xdr:colOff>50800</xdr:colOff>
      <xdr:row>21</xdr:row>
      <xdr:rowOff>22690</xdr:rowOff>
    </xdr:to>
    <xdr:sp macro="" textlink="">
      <xdr:nvSpPr>
        <xdr:cNvPr id="468" name="円/楕円 467"/>
        <xdr:cNvSpPr/>
      </xdr:nvSpPr>
      <xdr:spPr>
        <a:xfrm>
          <a:off x="14351000" y="3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7467</xdr:rowOff>
    </xdr:from>
    <xdr:ext cx="762000" cy="259045"/>
    <xdr:sp macro="" textlink="">
      <xdr:nvSpPr>
        <xdr:cNvPr id="469" name="テキスト ボックス 468"/>
        <xdr:cNvSpPr txBox="1"/>
      </xdr:nvSpPr>
      <xdr:spPr>
        <a:xfrm>
          <a:off x="14020800" y="360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167344</xdr:rowOff>
    </xdr:from>
    <xdr:to>
      <xdr:col>19</xdr:col>
      <xdr:colOff>533400</xdr:colOff>
      <xdr:row>21</xdr:row>
      <xdr:rowOff>97494</xdr:rowOff>
    </xdr:to>
    <xdr:sp macro="" textlink="">
      <xdr:nvSpPr>
        <xdr:cNvPr id="470" name="円/楕円 469"/>
        <xdr:cNvSpPr/>
      </xdr:nvSpPr>
      <xdr:spPr>
        <a:xfrm>
          <a:off x="13462000" y="35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82271</xdr:rowOff>
    </xdr:from>
    <xdr:ext cx="762000" cy="259045"/>
    <xdr:sp macro="" textlink="">
      <xdr:nvSpPr>
        <xdr:cNvPr id="471" name="テキスト ボックス 470"/>
        <xdr:cNvSpPr txBox="1"/>
      </xdr:nvSpPr>
      <xdr:spPr>
        <a:xfrm>
          <a:off x="13131800" y="368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49,265
48,984
229.01
29,735,087
28,581,810
959,834
17,129,306
36,657,896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人件費に係る経常収支比率は類似団体と比較すると良い水準となっている。これは給料表・管理職手当等の見直しや、</a:t>
          </a:r>
          <a:r>
            <a:rPr kumimoji="1" lang="en-US" altLang="ja-JP" sz="1300" baseline="0">
              <a:solidFill>
                <a:schemeClr val="dk1"/>
              </a:solidFill>
              <a:effectLst/>
              <a:latin typeface="+mn-lt"/>
              <a:ea typeface="+mn-ea"/>
              <a:cs typeface="+mn-cs"/>
            </a:rPr>
            <a:t>55</a:t>
          </a:r>
          <a:r>
            <a:rPr kumimoji="1" lang="ja-JP" altLang="ja-JP" sz="1300" baseline="0">
              <a:solidFill>
                <a:schemeClr val="dk1"/>
              </a:solidFill>
              <a:effectLst/>
              <a:latin typeface="+mn-lt"/>
              <a:ea typeface="+mn-ea"/>
              <a:cs typeface="+mn-cs"/>
            </a:rPr>
            <a:t>歳昇給抑制、定員管理の前倒しなどの取り組みを実施してきたことにより、職員数</a:t>
          </a:r>
          <a:r>
            <a:rPr kumimoji="1" lang="en-US" altLang="ja-JP" sz="1300" baseline="0">
              <a:solidFill>
                <a:schemeClr val="dk1"/>
              </a:solidFill>
              <a:effectLst/>
              <a:latin typeface="+mn-lt"/>
              <a:ea typeface="+mn-ea"/>
              <a:cs typeface="+mn-cs"/>
            </a:rPr>
            <a:t>500</a:t>
          </a:r>
          <a:r>
            <a:rPr kumimoji="1" lang="ja-JP" altLang="ja-JP" sz="1300" baseline="0">
              <a:solidFill>
                <a:schemeClr val="dk1"/>
              </a:solidFill>
              <a:effectLst/>
              <a:latin typeface="+mn-lt"/>
              <a:ea typeface="+mn-ea"/>
              <a:cs typeface="+mn-cs"/>
            </a:rPr>
            <a:t>人の目標を早期に達成できたことが主な要因である。今後も引き続き、事務事業の効率化を図りながら、平成</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3</a:t>
          </a:r>
          <a:r>
            <a:rPr kumimoji="1" lang="ja-JP" altLang="ja-JP" sz="1300" baseline="0">
              <a:solidFill>
                <a:schemeClr val="dk1"/>
              </a:solidFill>
              <a:effectLst/>
              <a:latin typeface="+mn-lt"/>
              <a:ea typeface="+mn-ea"/>
              <a:cs typeface="+mn-cs"/>
            </a:rPr>
            <a:t>月に策定した「定員適正化計画」に基づき、「平成</a:t>
          </a:r>
          <a:r>
            <a:rPr kumimoji="1" lang="en-US" altLang="ja-JP" sz="1300" baseline="0">
              <a:solidFill>
                <a:schemeClr val="dk1"/>
              </a:solidFill>
              <a:effectLst/>
              <a:latin typeface="+mn-lt"/>
              <a:ea typeface="+mn-ea"/>
              <a:cs typeface="+mn-cs"/>
            </a:rPr>
            <a:t>32</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4</a:t>
          </a:r>
          <a:r>
            <a:rPr kumimoji="1" lang="ja-JP" altLang="ja-JP" sz="1300" baseline="0">
              <a:solidFill>
                <a:schemeClr val="dk1"/>
              </a:solidFill>
              <a:effectLst/>
              <a:latin typeface="+mn-lt"/>
              <a:ea typeface="+mn-ea"/>
              <a:cs typeface="+mn-cs"/>
            </a:rPr>
            <a:t>月</a:t>
          </a:r>
          <a:r>
            <a:rPr kumimoji="1" lang="en-US" altLang="ja-JP" sz="1300" baseline="0">
              <a:solidFill>
                <a:schemeClr val="dk1"/>
              </a:solidFill>
              <a:effectLst/>
              <a:latin typeface="+mn-lt"/>
              <a:ea typeface="+mn-ea"/>
              <a:cs typeface="+mn-cs"/>
            </a:rPr>
            <a:t>1</a:t>
          </a:r>
          <a:r>
            <a:rPr kumimoji="1" lang="ja-JP" altLang="ja-JP" sz="1300" baseline="0">
              <a:solidFill>
                <a:schemeClr val="dk1"/>
              </a:solidFill>
              <a:effectLst/>
              <a:latin typeface="+mn-lt"/>
              <a:ea typeface="+mn-ea"/>
              <a:cs typeface="+mn-cs"/>
            </a:rPr>
            <a:t>日現在</a:t>
          </a:r>
          <a:r>
            <a:rPr kumimoji="1" lang="en-US" altLang="ja-JP" sz="1300" baseline="0">
              <a:solidFill>
                <a:schemeClr val="dk1"/>
              </a:solidFill>
              <a:effectLst/>
              <a:latin typeface="+mn-lt"/>
              <a:ea typeface="+mn-ea"/>
              <a:cs typeface="+mn-cs"/>
            </a:rPr>
            <a:t>483</a:t>
          </a:r>
          <a:r>
            <a:rPr kumimoji="1" lang="ja-JP" altLang="ja-JP" sz="1300" baseline="0">
              <a:solidFill>
                <a:schemeClr val="dk1"/>
              </a:solidFill>
              <a:effectLst/>
              <a:latin typeface="+mn-lt"/>
              <a:ea typeface="+mn-ea"/>
              <a:cs typeface="+mn-cs"/>
            </a:rPr>
            <a:t>人」を目標に計画的な定員管理を実施していく。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165100</xdr:rowOff>
    </xdr:from>
    <xdr:to>
      <xdr:col>7</xdr:col>
      <xdr:colOff>15875</xdr:colOff>
      <xdr:row>33</xdr:row>
      <xdr:rowOff>120650</xdr:rowOff>
    </xdr:to>
    <xdr:cxnSp macro="">
      <xdr:nvCxnSpPr>
        <xdr:cNvPr id="66" name="直線コネクタ 65"/>
        <xdr:cNvCxnSpPr/>
      </xdr:nvCxnSpPr>
      <xdr:spPr>
        <a:xfrm flipV="1">
          <a:off x="3987800" y="5651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120650</xdr:rowOff>
    </xdr:to>
    <xdr:cxnSp macro="">
      <xdr:nvCxnSpPr>
        <xdr:cNvPr id="69" name="直線コネクタ 68"/>
        <xdr:cNvCxnSpPr/>
      </xdr:nvCxnSpPr>
      <xdr:spPr>
        <a:xfrm>
          <a:off x="3098800" y="572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50800</xdr:rowOff>
    </xdr:to>
    <xdr:cxnSp macro="">
      <xdr:nvCxnSpPr>
        <xdr:cNvPr id="72" name="直線コネクタ 71"/>
        <xdr:cNvCxnSpPr/>
      </xdr:nvCxnSpPr>
      <xdr:spPr>
        <a:xfrm flipV="1">
          <a:off x="2209800" y="572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152400</xdr:rowOff>
    </xdr:to>
    <xdr:cxnSp macro="">
      <xdr:nvCxnSpPr>
        <xdr:cNvPr id="75" name="直線コネクタ 74"/>
        <xdr:cNvCxnSpPr/>
      </xdr:nvCxnSpPr>
      <xdr:spPr>
        <a:xfrm flipV="1">
          <a:off x="1320800" y="588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114300</xdr:rowOff>
    </xdr:from>
    <xdr:to>
      <xdr:col>7</xdr:col>
      <xdr:colOff>66675</xdr:colOff>
      <xdr:row>33</xdr:row>
      <xdr:rowOff>44450</xdr:rowOff>
    </xdr:to>
    <xdr:sp macro="" textlink="">
      <xdr:nvSpPr>
        <xdr:cNvPr id="85" name="円/楕円 84"/>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69850</xdr:rowOff>
    </xdr:from>
    <xdr:to>
      <xdr:col>5</xdr:col>
      <xdr:colOff>600075</xdr:colOff>
      <xdr:row>34</xdr:row>
      <xdr:rowOff>0</xdr:rowOff>
    </xdr:to>
    <xdr:sp macro="" textlink="">
      <xdr:nvSpPr>
        <xdr:cNvPr id="87" name="円/楕円 86"/>
        <xdr:cNvSpPr/>
      </xdr:nvSpPr>
      <xdr:spPr>
        <a:xfrm>
          <a:off x="3937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10177</xdr:rowOff>
    </xdr:from>
    <xdr:ext cx="736600" cy="259045"/>
    <xdr:sp macro="" textlink="">
      <xdr:nvSpPr>
        <xdr:cNvPr id="88" name="テキスト ボックス 87"/>
        <xdr:cNvSpPr txBox="1"/>
      </xdr:nvSpPr>
      <xdr:spPr>
        <a:xfrm>
          <a:off x="3606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89" name="円/楕円 88"/>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0" name="テキスト ボックス 89"/>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101600</xdr:rowOff>
    </xdr:from>
    <xdr:to>
      <xdr:col>1</xdr:col>
      <xdr:colOff>676275</xdr:colOff>
      <xdr:row>35</xdr:row>
      <xdr:rowOff>31750</xdr:rowOff>
    </xdr:to>
    <xdr:sp macro="" textlink="">
      <xdr:nvSpPr>
        <xdr:cNvPr id="93" name="円/楕円 92"/>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41927</xdr:rowOff>
    </xdr:from>
    <xdr:ext cx="762000" cy="259045"/>
    <xdr:sp macro="" textlink="">
      <xdr:nvSpPr>
        <xdr:cNvPr id="94" name="テキスト ボックス 93"/>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物件費にかかる経常収支比率は前年度から</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悪化し、類似団体平均より悪い水準となっている。物品の一元管理や職員努力による外部委託（清掃等）の削減や指定管理者制度の活用推進など、経費抑制に対する取り組みを継続して実施している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年度からふるさと納税経費や地方創生関連経費などの増加により物件費の割合が増えている。今後も「後期実施計画」や「財政計画」に基づき一層の経費削減に努めていく。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18</xdr:row>
      <xdr:rowOff>50800</xdr:rowOff>
    </xdr:to>
    <xdr:cxnSp macro="">
      <xdr:nvCxnSpPr>
        <xdr:cNvPr id="127" name="直線コネクタ 126"/>
        <xdr:cNvCxnSpPr/>
      </xdr:nvCxnSpPr>
      <xdr:spPr>
        <a:xfrm>
          <a:off x="15671800" y="28575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63500</xdr:rowOff>
    </xdr:from>
    <xdr:to>
      <xdr:col>22</xdr:col>
      <xdr:colOff>565150</xdr:colOff>
      <xdr:row>16</xdr:row>
      <xdr:rowOff>114300</xdr:rowOff>
    </xdr:to>
    <xdr:cxnSp macro="">
      <xdr:nvCxnSpPr>
        <xdr:cNvPr id="130" name="直線コネクタ 129"/>
        <xdr:cNvCxnSpPr/>
      </xdr:nvCxnSpPr>
      <xdr:spPr>
        <a:xfrm>
          <a:off x="14782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16</xdr:row>
      <xdr:rowOff>63500</xdr:rowOff>
    </xdr:to>
    <xdr:cxnSp macro="">
      <xdr:nvCxnSpPr>
        <xdr:cNvPr id="133" name="直線コネクタ 132"/>
        <xdr:cNvCxnSpPr/>
      </xdr:nvCxnSpPr>
      <xdr:spPr>
        <a:xfrm>
          <a:off x="13893800" y="2667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95250</xdr:rowOff>
    </xdr:to>
    <xdr:cxnSp macro="">
      <xdr:nvCxnSpPr>
        <xdr:cNvPr id="136" name="直線コネクタ 135"/>
        <xdr:cNvCxnSpPr/>
      </xdr:nvCxnSpPr>
      <xdr:spPr>
        <a:xfrm>
          <a:off x="13004800" y="264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3827</xdr:rowOff>
    </xdr:from>
    <xdr:ext cx="736600" cy="259045"/>
    <xdr:sp macro="" textlink="">
      <xdr:nvSpPr>
        <xdr:cNvPr id="149" name="テキスト ボックス 148"/>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xdr:rowOff>
    </xdr:from>
    <xdr:to>
      <xdr:col>21</xdr:col>
      <xdr:colOff>412750</xdr:colOff>
      <xdr:row>16</xdr:row>
      <xdr:rowOff>114300</xdr:rowOff>
    </xdr:to>
    <xdr:sp macro="" textlink="">
      <xdr:nvSpPr>
        <xdr:cNvPr id="150" name="円/楕円 149"/>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124477</xdr:rowOff>
    </xdr:from>
    <xdr:ext cx="762000" cy="259045"/>
    <xdr:sp macro="" textlink="">
      <xdr:nvSpPr>
        <xdr:cNvPr id="151" name="テキスト ボックス 150"/>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2" name="円/楕円 151"/>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3" name="テキスト ボックス 152"/>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4" name="円/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扶助費にかかる経常収支比率は前年度より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改善しており、類似団体平均と比較してもやや良い状況となっている。しかしながら、金額ベースでは高い水準にあり、高齢化率の上昇や市独自施策（保育料無料化、乳幼児医療への追加助成等）として実施している事業などが要因となっている。市独自施策の効果は大きいと見込まれることから、今後も類似団体平均から大きく逸脱しないよう注意しながら、諸施策を実施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135165</xdr:rowOff>
    </xdr:to>
    <xdr:cxnSp macro="">
      <xdr:nvCxnSpPr>
        <xdr:cNvPr id="190" name="直線コネクタ 189"/>
        <xdr:cNvCxnSpPr/>
      </xdr:nvCxnSpPr>
      <xdr:spPr>
        <a:xfrm flipV="1">
          <a:off x="3987800" y="9483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135165</xdr:rowOff>
    </xdr:to>
    <xdr:cxnSp macro="">
      <xdr:nvCxnSpPr>
        <xdr:cNvPr id="193" name="直線コネクタ 192"/>
        <xdr:cNvCxnSpPr/>
      </xdr:nvCxnSpPr>
      <xdr:spPr>
        <a:xfrm>
          <a:off x="3098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135165</xdr:rowOff>
    </xdr:to>
    <xdr:cxnSp macro="">
      <xdr:nvCxnSpPr>
        <xdr:cNvPr id="196" name="直線コネクタ 195"/>
        <xdr:cNvCxnSpPr/>
      </xdr:nvCxnSpPr>
      <xdr:spPr>
        <a:xfrm>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99" name="直線コネクタ 198"/>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1" name="円/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2" name="テキスト ボックス 211"/>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4" name="テキスト ボックス 213"/>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経常収支比率においては、類似団体平均より大幅に良い状況となっており、全類似団体中でも良い結果となっている。これは「後期実施計画」や「財政計画」に基づき内部管理経費等を抑制できたことによるものである。しかし今後は施設の維持管理経費が増大傾向にあるため、引き続き計画的な経費の抑制を行い、水準を維持できる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31750</xdr:rowOff>
    </xdr:from>
    <xdr:to>
      <xdr:col>24</xdr:col>
      <xdr:colOff>31750</xdr:colOff>
      <xdr:row>53</xdr:row>
      <xdr:rowOff>69850</xdr:rowOff>
    </xdr:to>
    <xdr:cxnSp macro="">
      <xdr:nvCxnSpPr>
        <xdr:cNvPr id="251" name="直線コネクタ 250"/>
        <xdr:cNvCxnSpPr/>
      </xdr:nvCxnSpPr>
      <xdr:spPr>
        <a:xfrm>
          <a:off x="15671800" y="911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101600</xdr:rowOff>
    </xdr:from>
    <xdr:to>
      <xdr:col>22</xdr:col>
      <xdr:colOff>565150</xdr:colOff>
      <xdr:row>53</xdr:row>
      <xdr:rowOff>31750</xdr:rowOff>
    </xdr:to>
    <xdr:cxnSp macro="">
      <xdr:nvCxnSpPr>
        <xdr:cNvPr id="254" name="直線コネクタ 253"/>
        <xdr:cNvCxnSpPr/>
      </xdr:nvCxnSpPr>
      <xdr:spPr>
        <a:xfrm>
          <a:off x="14782800" y="901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101600</xdr:rowOff>
    </xdr:from>
    <xdr:to>
      <xdr:col>21</xdr:col>
      <xdr:colOff>361950</xdr:colOff>
      <xdr:row>53</xdr:row>
      <xdr:rowOff>31750</xdr:rowOff>
    </xdr:to>
    <xdr:cxnSp macro="">
      <xdr:nvCxnSpPr>
        <xdr:cNvPr id="257" name="直線コネクタ 256"/>
        <xdr:cNvCxnSpPr/>
      </xdr:nvCxnSpPr>
      <xdr:spPr>
        <a:xfrm flipV="1">
          <a:off x="13893800" y="901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139700</xdr:rowOff>
    </xdr:from>
    <xdr:to>
      <xdr:col>20</xdr:col>
      <xdr:colOff>158750</xdr:colOff>
      <xdr:row>53</xdr:row>
      <xdr:rowOff>31750</xdr:rowOff>
    </xdr:to>
    <xdr:cxnSp macro="">
      <xdr:nvCxnSpPr>
        <xdr:cNvPr id="260" name="直線コネクタ 259"/>
        <xdr:cNvCxnSpPr/>
      </xdr:nvCxnSpPr>
      <xdr:spPr>
        <a:xfrm>
          <a:off x="13004800" y="905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19050</xdr:rowOff>
    </xdr:from>
    <xdr:to>
      <xdr:col>24</xdr:col>
      <xdr:colOff>82550</xdr:colOff>
      <xdr:row>53</xdr:row>
      <xdr:rowOff>120650</xdr:rowOff>
    </xdr:to>
    <xdr:sp macro="" textlink="">
      <xdr:nvSpPr>
        <xdr:cNvPr id="270" name="円/楕円 269"/>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35577</xdr:rowOff>
    </xdr:from>
    <xdr:ext cx="762000" cy="259045"/>
    <xdr:sp macro="" textlink="">
      <xdr:nvSpPr>
        <xdr:cNvPr id="271" name="その他該当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152400</xdr:rowOff>
    </xdr:from>
    <xdr:to>
      <xdr:col>22</xdr:col>
      <xdr:colOff>615950</xdr:colOff>
      <xdr:row>53</xdr:row>
      <xdr:rowOff>82550</xdr:rowOff>
    </xdr:to>
    <xdr:sp macro="" textlink="">
      <xdr:nvSpPr>
        <xdr:cNvPr id="272" name="円/楕円 271"/>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92727</xdr:rowOff>
    </xdr:from>
    <xdr:ext cx="736600" cy="259045"/>
    <xdr:sp macro="" textlink="">
      <xdr:nvSpPr>
        <xdr:cNvPr id="273" name="テキスト ボックス 272"/>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50800</xdr:rowOff>
    </xdr:from>
    <xdr:to>
      <xdr:col>21</xdr:col>
      <xdr:colOff>412750</xdr:colOff>
      <xdr:row>52</xdr:row>
      <xdr:rowOff>152400</xdr:rowOff>
    </xdr:to>
    <xdr:sp macro="" textlink="">
      <xdr:nvSpPr>
        <xdr:cNvPr id="274" name="円/楕円 273"/>
        <xdr:cNvSpPr/>
      </xdr:nvSpPr>
      <xdr:spPr>
        <a:xfrm>
          <a:off x="14732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162577</xdr:rowOff>
    </xdr:from>
    <xdr:ext cx="762000" cy="259045"/>
    <xdr:sp macro="" textlink="">
      <xdr:nvSpPr>
        <xdr:cNvPr id="275" name="テキスト ボックス 274"/>
        <xdr:cNvSpPr txBox="1"/>
      </xdr:nvSpPr>
      <xdr:spPr>
        <a:xfrm>
          <a:off x="14401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76" name="円/楕円 275"/>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77" name="テキスト ボックス 276"/>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88900</xdr:rowOff>
    </xdr:from>
    <xdr:to>
      <xdr:col>19</xdr:col>
      <xdr:colOff>6350</xdr:colOff>
      <xdr:row>53</xdr:row>
      <xdr:rowOff>19050</xdr:rowOff>
    </xdr:to>
    <xdr:sp macro="" textlink="">
      <xdr:nvSpPr>
        <xdr:cNvPr id="278" name="円/楕円 277"/>
        <xdr:cNvSpPr/>
      </xdr:nvSpPr>
      <xdr:spPr>
        <a:xfrm>
          <a:off x="12954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29227</xdr:rowOff>
    </xdr:from>
    <xdr:ext cx="762000" cy="259045"/>
    <xdr:sp macro="" textlink="">
      <xdr:nvSpPr>
        <xdr:cNvPr id="279" name="テキスト ボックス 278"/>
        <xdr:cNvSpPr txBox="1"/>
      </xdr:nvSpPr>
      <xdr:spPr>
        <a:xfrm>
          <a:off x="12623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かかる経常収支比率は、前年度より悪化し類似団体と比較しても悪い水準となっている。これは下水道事業が地方公営企業法の財務規程等を適用していることで、一般会計からの繰出金が補助費等で扱われるためである。前年度より改善しているのは、下水道補助金の内、基準内繰入額が減少したころによる影響が大きい。経常的な補助金についても、整理統合するなど常に見直し、一層の経費削減に努め、改善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111760</xdr:rowOff>
    </xdr:to>
    <xdr:cxnSp macro="">
      <xdr:nvCxnSpPr>
        <xdr:cNvPr id="312" name="直線コネクタ 311"/>
        <xdr:cNvCxnSpPr/>
      </xdr:nvCxnSpPr>
      <xdr:spPr>
        <a:xfrm flipV="1">
          <a:off x="15671800" y="655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38</xdr:row>
      <xdr:rowOff>111760</xdr:rowOff>
    </xdr:to>
    <xdr:cxnSp macro="">
      <xdr:nvCxnSpPr>
        <xdr:cNvPr id="315" name="直線コネクタ 314"/>
        <xdr:cNvCxnSpPr/>
      </xdr:nvCxnSpPr>
      <xdr:spPr>
        <a:xfrm>
          <a:off x="14782800" y="6482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12700</xdr:rowOff>
    </xdr:to>
    <xdr:cxnSp macro="">
      <xdr:nvCxnSpPr>
        <xdr:cNvPr id="318" name="直線コネクタ 317"/>
        <xdr:cNvCxnSpPr/>
      </xdr:nvCxnSpPr>
      <xdr:spPr>
        <a:xfrm flipV="1">
          <a:off x="13893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38</xdr:row>
      <xdr:rowOff>12700</xdr:rowOff>
    </xdr:to>
    <xdr:cxnSp macro="">
      <xdr:nvCxnSpPr>
        <xdr:cNvPr id="321" name="直線コネクタ 320"/>
        <xdr:cNvCxnSpPr/>
      </xdr:nvCxnSpPr>
      <xdr:spPr>
        <a:xfrm>
          <a:off x="13004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31" name="円/楕円 330"/>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32"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60960</xdr:rowOff>
    </xdr:from>
    <xdr:to>
      <xdr:col>22</xdr:col>
      <xdr:colOff>615950</xdr:colOff>
      <xdr:row>38</xdr:row>
      <xdr:rowOff>162560</xdr:rowOff>
    </xdr:to>
    <xdr:sp macro="" textlink="">
      <xdr:nvSpPr>
        <xdr:cNvPr id="333" name="円/楕円 332"/>
        <xdr:cNvSpPr/>
      </xdr:nvSpPr>
      <xdr:spPr>
        <a:xfrm>
          <a:off x="15621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147337</xdr:rowOff>
    </xdr:from>
    <xdr:ext cx="736600" cy="259045"/>
    <xdr:sp macro="" textlink="">
      <xdr:nvSpPr>
        <xdr:cNvPr id="334" name="テキスト ボックス 333"/>
        <xdr:cNvSpPr txBox="1"/>
      </xdr:nvSpPr>
      <xdr:spPr>
        <a:xfrm>
          <a:off x="15290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35" name="円/楕円 33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6" name="テキスト ボックス 33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7" name="円/楕円 33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8" name="テキスト ボックス 33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39" name="円/楕円 338"/>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40" name="テキスト ボックス 339"/>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改善されたが、類似団体の中で悪い水準となっている。主な要因は、地方債発行額が多額となったことや合併特例事業債の据置期間終了による元金償還開始により、毎年の元利償還金が大きくなっていることが挙げられる。長期的には「財政計画」に基づく地方債の発行抑制や定期的な繰上償還の実施、償還期間の調整などによって元利償還額を大きく変動させないよう数値改善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78994</xdr:rowOff>
    </xdr:to>
    <xdr:cxnSp macro="">
      <xdr:nvCxnSpPr>
        <xdr:cNvPr id="370" name="直線コネクタ 369"/>
        <xdr:cNvCxnSpPr/>
      </xdr:nvCxnSpPr>
      <xdr:spPr>
        <a:xfrm flipV="1">
          <a:off x="3987800" y="135915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78994</xdr:rowOff>
    </xdr:from>
    <xdr:to>
      <xdr:col>5</xdr:col>
      <xdr:colOff>549275</xdr:colOff>
      <xdr:row>79</xdr:row>
      <xdr:rowOff>97282</xdr:rowOff>
    </xdr:to>
    <xdr:cxnSp macro="">
      <xdr:nvCxnSpPr>
        <xdr:cNvPr id="373" name="直線コネクタ 372"/>
        <xdr:cNvCxnSpPr/>
      </xdr:nvCxnSpPr>
      <xdr:spPr>
        <a:xfrm flipV="1">
          <a:off x="3098800" y="136235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97282</xdr:rowOff>
    </xdr:to>
    <xdr:cxnSp macro="">
      <xdr:nvCxnSpPr>
        <xdr:cNvPr id="376" name="直線コネクタ 375"/>
        <xdr:cNvCxnSpPr/>
      </xdr:nvCxnSpPr>
      <xdr:spPr>
        <a:xfrm>
          <a:off x="2209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92711</xdr:rowOff>
    </xdr:to>
    <xdr:cxnSp macro="">
      <xdr:nvCxnSpPr>
        <xdr:cNvPr id="379" name="直線コネクタ 378"/>
        <xdr:cNvCxnSpPr/>
      </xdr:nvCxnSpPr>
      <xdr:spPr>
        <a:xfrm>
          <a:off x="1320800" y="136326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89" name="円/楕円 388"/>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76216</xdr:rowOff>
    </xdr:from>
    <xdr:ext cx="762000" cy="259045"/>
    <xdr:sp macro="" textlink="">
      <xdr:nvSpPr>
        <xdr:cNvPr id="390" name="公債費該当値テキスト"/>
        <xdr:cNvSpPr txBox="1"/>
      </xdr:nvSpPr>
      <xdr:spPr>
        <a:xfrm>
          <a:off x="4914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28194</xdr:rowOff>
    </xdr:from>
    <xdr:to>
      <xdr:col>5</xdr:col>
      <xdr:colOff>600075</xdr:colOff>
      <xdr:row>79</xdr:row>
      <xdr:rowOff>129794</xdr:rowOff>
    </xdr:to>
    <xdr:sp macro="" textlink="">
      <xdr:nvSpPr>
        <xdr:cNvPr id="391" name="円/楕円 390"/>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114571</xdr:rowOff>
    </xdr:from>
    <xdr:ext cx="736600" cy="259045"/>
    <xdr:sp macro="" textlink="">
      <xdr:nvSpPr>
        <xdr:cNvPr id="392" name="テキスト ボックス 391"/>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93" name="円/楕円 392"/>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94" name="テキスト ボックス 393"/>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95" name="円/楕円 394"/>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96" name="テキスト ボックス 395"/>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7" name="円/楕円 396"/>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8" name="テキスト ボックス 397"/>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の経常収支比率では、前年度と同水準となっている。物件費や繰出金など、決算額で前年度より増加している項目はあるものの、類似団体と比較して大幅に悪い結果となっているものは、補助費等のみとなっているため、公債費以外で比較した際はよい水準となっている。今後もより一層の経費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92710</xdr:rowOff>
    </xdr:to>
    <xdr:cxnSp macro="">
      <xdr:nvCxnSpPr>
        <xdr:cNvPr id="427" name="直線コネクタ 426"/>
        <xdr:cNvCxnSpPr/>
      </xdr:nvCxnSpPr>
      <xdr:spPr>
        <a:xfrm>
          <a:off x="15671800" y="12951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64135</xdr:rowOff>
    </xdr:from>
    <xdr:to>
      <xdr:col>22</xdr:col>
      <xdr:colOff>565150</xdr:colOff>
      <xdr:row>75</xdr:row>
      <xdr:rowOff>92710</xdr:rowOff>
    </xdr:to>
    <xdr:cxnSp macro="">
      <xdr:nvCxnSpPr>
        <xdr:cNvPr id="430" name="直線コネクタ 429"/>
        <xdr:cNvCxnSpPr/>
      </xdr:nvCxnSpPr>
      <xdr:spPr>
        <a:xfrm>
          <a:off x="14782800" y="1275143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64135</xdr:rowOff>
    </xdr:from>
    <xdr:to>
      <xdr:col>21</xdr:col>
      <xdr:colOff>361950</xdr:colOff>
      <xdr:row>74</xdr:row>
      <xdr:rowOff>127000</xdr:rowOff>
    </xdr:to>
    <xdr:cxnSp macro="">
      <xdr:nvCxnSpPr>
        <xdr:cNvPr id="433" name="直線コネクタ 432"/>
        <xdr:cNvCxnSpPr/>
      </xdr:nvCxnSpPr>
      <xdr:spPr>
        <a:xfrm flipV="1">
          <a:off x="13893800" y="127514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86995</xdr:rowOff>
    </xdr:from>
    <xdr:to>
      <xdr:col>20</xdr:col>
      <xdr:colOff>158750</xdr:colOff>
      <xdr:row>74</xdr:row>
      <xdr:rowOff>127000</xdr:rowOff>
    </xdr:to>
    <xdr:cxnSp macro="">
      <xdr:nvCxnSpPr>
        <xdr:cNvPr id="436" name="直線コネクタ 435"/>
        <xdr:cNvCxnSpPr/>
      </xdr:nvCxnSpPr>
      <xdr:spPr>
        <a:xfrm>
          <a:off x="13004800" y="12774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6" name="円/楕円 445"/>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7"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8" name="円/楕円 447"/>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49" name="テキスト ボックス 448"/>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13335</xdr:rowOff>
    </xdr:from>
    <xdr:to>
      <xdr:col>21</xdr:col>
      <xdr:colOff>412750</xdr:colOff>
      <xdr:row>74</xdr:row>
      <xdr:rowOff>114935</xdr:rowOff>
    </xdr:to>
    <xdr:sp macro="" textlink="">
      <xdr:nvSpPr>
        <xdr:cNvPr id="450" name="円/楕円 449"/>
        <xdr:cNvSpPr/>
      </xdr:nvSpPr>
      <xdr:spPr>
        <a:xfrm>
          <a:off x="14732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125112</xdr:rowOff>
    </xdr:from>
    <xdr:ext cx="762000" cy="259045"/>
    <xdr:sp macro="" textlink="">
      <xdr:nvSpPr>
        <xdr:cNvPr id="451" name="テキスト ボックス 450"/>
        <xdr:cNvSpPr txBox="1"/>
      </xdr:nvSpPr>
      <xdr:spPr>
        <a:xfrm>
          <a:off x="14401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2" name="円/楕円 451"/>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3" name="テキスト ボックス 452"/>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36195</xdr:rowOff>
    </xdr:from>
    <xdr:to>
      <xdr:col>19</xdr:col>
      <xdr:colOff>6350</xdr:colOff>
      <xdr:row>74</xdr:row>
      <xdr:rowOff>137795</xdr:rowOff>
    </xdr:to>
    <xdr:sp macro="" textlink="">
      <xdr:nvSpPr>
        <xdr:cNvPr id="454" name="円/楕円 453"/>
        <xdr:cNvSpPr/>
      </xdr:nvSpPr>
      <xdr:spPr>
        <a:xfrm>
          <a:off x="12954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147972</xdr:rowOff>
    </xdr:from>
    <xdr:ext cx="762000" cy="259045"/>
    <xdr:sp macro="" textlink="">
      <xdr:nvSpPr>
        <xdr:cNvPr id="455" name="テキスト ボックス 454"/>
        <xdr:cNvSpPr txBox="1"/>
      </xdr:nvSpPr>
      <xdr:spPr>
        <a:xfrm>
          <a:off x="12623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兵庫県南あわじ市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140466</xdr:rowOff>
    </xdr:from>
    <xdr:to>
      <xdr:col>4</xdr:col>
      <xdr:colOff>1117600</xdr:colOff>
      <xdr:row>17</xdr:row>
      <xdr:rowOff>152859</xdr:rowOff>
    </xdr:to>
    <xdr:cxnSp macro="">
      <xdr:nvCxnSpPr>
        <xdr:cNvPr id="52" name="直線コネクタ 51"/>
        <xdr:cNvCxnSpPr/>
      </xdr:nvCxnSpPr>
      <xdr:spPr bwMode="auto">
        <a:xfrm>
          <a:off x="5003800" y="3102741"/>
          <a:ext cx="647700" cy="12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140466</xdr:rowOff>
    </xdr:from>
    <xdr:to>
      <xdr:col>4</xdr:col>
      <xdr:colOff>469900</xdr:colOff>
      <xdr:row>17</xdr:row>
      <xdr:rowOff>170608</xdr:rowOff>
    </xdr:to>
    <xdr:cxnSp macro="">
      <xdr:nvCxnSpPr>
        <xdr:cNvPr id="55" name="直線コネクタ 54"/>
        <xdr:cNvCxnSpPr/>
      </xdr:nvCxnSpPr>
      <xdr:spPr bwMode="auto">
        <a:xfrm flipV="1">
          <a:off x="4305300" y="3102741"/>
          <a:ext cx="698500" cy="3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141870</xdr:rowOff>
    </xdr:from>
    <xdr:to>
      <xdr:col>3</xdr:col>
      <xdr:colOff>904875</xdr:colOff>
      <xdr:row>17</xdr:row>
      <xdr:rowOff>170608</xdr:rowOff>
    </xdr:to>
    <xdr:cxnSp macro="">
      <xdr:nvCxnSpPr>
        <xdr:cNvPr id="58" name="直線コネクタ 57"/>
        <xdr:cNvCxnSpPr/>
      </xdr:nvCxnSpPr>
      <xdr:spPr bwMode="auto">
        <a:xfrm>
          <a:off x="3606800" y="3104145"/>
          <a:ext cx="698500" cy="2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79658</xdr:rowOff>
    </xdr:from>
    <xdr:to>
      <xdr:col>3</xdr:col>
      <xdr:colOff>206375</xdr:colOff>
      <xdr:row>17</xdr:row>
      <xdr:rowOff>141870</xdr:rowOff>
    </xdr:to>
    <xdr:cxnSp macro="">
      <xdr:nvCxnSpPr>
        <xdr:cNvPr id="61" name="直線コネクタ 60"/>
        <xdr:cNvCxnSpPr/>
      </xdr:nvCxnSpPr>
      <xdr:spPr bwMode="auto">
        <a:xfrm>
          <a:off x="2908300" y="3041933"/>
          <a:ext cx="698500" cy="6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102059</xdr:rowOff>
    </xdr:from>
    <xdr:to>
      <xdr:col>5</xdr:col>
      <xdr:colOff>34925</xdr:colOff>
      <xdr:row>18</xdr:row>
      <xdr:rowOff>32209</xdr:rowOff>
    </xdr:to>
    <xdr:sp macro="" textlink="">
      <xdr:nvSpPr>
        <xdr:cNvPr id="71" name="円/楕円 70"/>
        <xdr:cNvSpPr/>
      </xdr:nvSpPr>
      <xdr:spPr bwMode="auto">
        <a:xfrm>
          <a:off x="5600700" y="306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74136</xdr:rowOff>
    </xdr:from>
    <xdr:ext cx="762000" cy="259045"/>
    <xdr:sp macro="" textlink="">
      <xdr:nvSpPr>
        <xdr:cNvPr id="72" name="人口1人当たり決算額の推移該当値テキスト130"/>
        <xdr:cNvSpPr txBox="1"/>
      </xdr:nvSpPr>
      <xdr:spPr>
        <a:xfrm>
          <a:off x="5740400" y="303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89666</xdr:rowOff>
    </xdr:from>
    <xdr:to>
      <xdr:col>4</xdr:col>
      <xdr:colOff>520700</xdr:colOff>
      <xdr:row>18</xdr:row>
      <xdr:rowOff>19816</xdr:rowOff>
    </xdr:to>
    <xdr:sp macro="" textlink="">
      <xdr:nvSpPr>
        <xdr:cNvPr id="73" name="円/楕円 72"/>
        <xdr:cNvSpPr/>
      </xdr:nvSpPr>
      <xdr:spPr bwMode="auto">
        <a:xfrm>
          <a:off x="4953000" y="305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4593</xdr:rowOff>
    </xdr:from>
    <xdr:ext cx="736600" cy="259045"/>
    <xdr:sp macro="" textlink="">
      <xdr:nvSpPr>
        <xdr:cNvPr id="74" name="テキスト ボックス 73"/>
        <xdr:cNvSpPr txBox="1"/>
      </xdr:nvSpPr>
      <xdr:spPr>
        <a:xfrm>
          <a:off x="4622800" y="31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119808</xdr:rowOff>
    </xdr:from>
    <xdr:to>
      <xdr:col>3</xdr:col>
      <xdr:colOff>955675</xdr:colOff>
      <xdr:row>18</xdr:row>
      <xdr:rowOff>49958</xdr:rowOff>
    </xdr:to>
    <xdr:sp macro="" textlink="">
      <xdr:nvSpPr>
        <xdr:cNvPr id="75" name="円/楕円 74"/>
        <xdr:cNvSpPr/>
      </xdr:nvSpPr>
      <xdr:spPr bwMode="auto">
        <a:xfrm>
          <a:off x="4254500" y="308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34735</xdr:rowOff>
    </xdr:from>
    <xdr:ext cx="762000" cy="259045"/>
    <xdr:sp macro="" textlink="">
      <xdr:nvSpPr>
        <xdr:cNvPr id="76" name="テキスト ボックス 75"/>
        <xdr:cNvSpPr txBox="1"/>
      </xdr:nvSpPr>
      <xdr:spPr>
        <a:xfrm>
          <a:off x="3924300" y="316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91070</xdr:rowOff>
    </xdr:from>
    <xdr:to>
      <xdr:col>3</xdr:col>
      <xdr:colOff>257175</xdr:colOff>
      <xdr:row>18</xdr:row>
      <xdr:rowOff>21220</xdr:rowOff>
    </xdr:to>
    <xdr:sp macro="" textlink="">
      <xdr:nvSpPr>
        <xdr:cNvPr id="77" name="円/楕円 76"/>
        <xdr:cNvSpPr/>
      </xdr:nvSpPr>
      <xdr:spPr bwMode="auto">
        <a:xfrm>
          <a:off x="3556000" y="305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5997</xdr:rowOff>
    </xdr:from>
    <xdr:ext cx="762000" cy="259045"/>
    <xdr:sp macro="" textlink="">
      <xdr:nvSpPr>
        <xdr:cNvPr id="78" name="テキスト ボックス 77"/>
        <xdr:cNvSpPr txBox="1"/>
      </xdr:nvSpPr>
      <xdr:spPr>
        <a:xfrm>
          <a:off x="3225800" y="31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28858</xdr:rowOff>
    </xdr:from>
    <xdr:to>
      <xdr:col>2</xdr:col>
      <xdr:colOff>692150</xdr:colOff>
      <xdr:row>17</xdr:row>
      <xdr:rowOff>130458</xdr:rowOff>
    </xdr:to>
    <xdr:sp macro="" textlink="">
      <xdr:nvSpPr>
        <xdr:cNvPr id="79" name="円/楕円 78"/>
        <xdr:cNvSpPr/>
      </xdr:nvSpPr>
      <xdr:spPr bwMode="auto">
        <a:xfrm>
          <a:off x="2857500" y="2991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115235</xdr:rowOff>
    </xdr:from>
    <xdr:ext cx="762000" cy="259045"/>
    <xdr:sp macro="" textlink="">
      <xdr:nvSpPr>
        <xdr:cNvPr id="80" name="テキスト ボックス 79"/>
        <xdr:cNvSpPr txBox="1"/>
      </xdr:nvSpPr>
      <xdr:spPr>
        <a:xfrm>
          <a:off x="2527300" y="307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201328</xdr:rowOff>
    </xdr:from>
    <xdr:to>
      <xdr:col>4</xdr:col>
      <xdr:colOff>1117600</xdr:colOff>
      <xdr:row>34</xdr:row>
      <xdr:rowOff>265172</xdr:rowOff>
    </xdr:to>
    <xdr:cxnSp macro="">
      <xdr:nvCxnSpPr>
        <xdr:cNvPr id="116" name="直線コネクタ 115"/>
        <xdr:cNvCxnSpPr/>
      </xdr:nvCxnSpPr>
      <xdr:spPr bwMode="auto">
        <a:xfrm flipV="1">
          <a:off x="5003800" y="6468778"/>
          <a:ext cx="647700" cy="6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151819</xdr:rowOff>
    </xdr:from>
    <xdr:to>
      <xdr:col>4</xdr:col>
      <xdr:colOff>469900</xdr:colOff>
      <xdr:row>34</xdr:row>
      <xdr:rowOff>265172</xdr:rowOff>
    </xdr:to>
    <xdr:cxnSp macro="">
      <xdr:nvCxnSpPr>
        <xdr:cNvPr id="119" name="直線コネクタ 118"/>
        <xdr:cNvCxnSpPr/>
      </xdr:nvCxnSpPr>
      <xdr:spPr bwMode="auto">
        <a:xfrm>
          <a:off x="4305300" y="6419269"/>
          <a:ext cx="698500" cy="11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121318</xdr:rowOff>
    </xdr:from>
    <xdr:to>
      <xdr:col>3</xdr:col>
      <xdr:colOff>904875</xdr:colOff>
      <xdr:row>34</xdr:row>
      <xdr:rowOff>151819</xdr:rowOff>
    </xdr:to>
    <xdr:cxnSp macro="">
      <xdr:nvCxnSpPr>
        <xdr:cNvPr id="122" name="直線コネクタ 121"/>
        <xdr:cNvCxnSpPr/>
      </xdr:nvCxnSpPr>
      <xdr:spPr bwMode="auto">
        <a:xfrm>
          <a:off x="3606800" y="6388768"/>
          <a:ext cx="698500" cy="3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96629</xdr:rowOff>
    </xdr:from>
    <xdr:to>
      <xdr:col>3</xdr:col>
      <xdr:colOff>206375</xdr:colOff>
      <xdr:row>34</xdr:row>
      <xdr:rowOff>121318</xdr:rowOff>
    </xdr:to>
    <xdr:cxnSp macro="">
      <xdr:nvCxnSpPr>
        <xdr:cNvPr id="125" name="直線コネクタ 124"/>
        <xdr:cNvCxnSpPr/>
      </xdr:nvCxnSpPr>
      <xdr:spPr bwMode="auto">
        <a:xfrm>
          <a:off x="2908300" y="6364079"/>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150528</xdr:rowOff>
    </xdr:from>
    <xdr:to>
      <xdr:col>5</xdr:col>
      <xdr:colOff>34925</xdr:colOff>
      <xdr:row>34</xdr:row>
      <xdr:rowOff>252127</xdr:rowOff>
    </xdr:to>
    <xdr:sp macro="" textlink="">
      <xdr:nvSpPr>
        <xdr:cNvPr id="135" name="円/楕円 134"/>
        <xdr:cNvSpPr/>
      </xdr:nvSpPr>
      <xdr:spPr bwMode="auto">
        <a:xfrm>
          <a:off x="5600700" y="641797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338505</xdr:rowOff>
    </xdr:from>
    <xdr:ext cx="762000" cy="259045"/>
    <xdr:sp macro="" textlink="">
      <xdr:nvSpPr>
        <xdr:cNvPr id="136" name="人口1人当たり決算額の推移該当値テキスト445"/>
        <xdr:cNvSpPr txBox="1"/>
      </xdr:nvSpPr>
      <xdr:spPr>
        <a:xfrm>
          <a:off x="5740400" y="62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34,974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214372</xdr:rowOff>
    </xdr:from>
    <xdr:to>
      <xdr:col>4</xdr:col>
      <xdr:colOff>520700</xdr:colOff>
      <xdr:row>34</xdr:row>
      <xdr:rowOff>315972</xdr:rowOff>
    </xdr:to>
    <xdr:sp macro="" textlink="">
      <xdr:nvSpPr>
        <xdr:cNvPr id="137" name="円/楕円 136"/>
        <xdr:cNvSpPr/>
      </xdr:nvSpPr>
      <xdr:spPr bwMode="auto">
        <a:xfrm>
          <a:off x="4953000" y="648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326149</xdr:rowOff>
    </xdr:from>
    <xdr:ext cx="736600" cy="259045"/>
    <xdr:sp macro="" textlink="">
      <xdr:nvSpPr>
        <xdr:cNvPr id="138" name="テキスト ボックス 137"/>
        <xdr:cNvSpPr txBox="1"/>
      </xdr:nvSpPr>
      <xdr:spPr>
        <a:xfrm>
          <a:off x="4622800" y="6250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101019</xdr:rowOff>
    </xdr:from>
    <xdr:to>
      <xdr:col>3</xdr:col>
      <xdr:colOff>955675</xdr:colOff>
      <xdr:row>34</xdr:row>
      <xdr:rowOff>202619</xdr:rowOff>
    </xdr:to>
    <xdr:sp macro="" textlink="">
      <xdr:nvSpPr>
        <xdr:cNvPr id="139" name="円/楕円 138"/>
        <xdr:cNvSpPr/>
      </xdr:nvSpPr>
      <xdr:spPr bwMode="auto">
        <a:xfrm>
          <a:off x="4254500" y="636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212796</xdr:rowOff>
    </xdr:from>
    <xdr:ext cx="762000" cy="259045"/>
    <xdr:sp macro="" textlink="">
      <xdr:nvSpPr>
        <xdr:cNvPr id="140" name="テキスト ボックス 139"/>
        <xdr:cNvSpPr txBox="1"/>
      </xdr:nvSpPr>
      <xdr:spPr>
        <a:xfrm>
          <a:off x="3924300" y="613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70518</xdr:rowOff>
    </xdr:from>
    <xdr:to>
      <xdr:col>3</xdr:col>
      <xdr:colOff>257175</xdr:colOff>
      <xdr:row>34</xdr:row>
      <xdr:rowOff>172118</xdr:rowOff>
    </xdr:to>
    <xdr:sp macro="" textlink="">
      <xdr:nvSpPr>
        <xdr:cNvPr id="141" name="円/楕円 140"/>
        <xdr:cNvSpPr/>
      </xdr:nvSpPr>
      <xdr:spPr bwMode="auto">
        <a:xfrm>
          <a:off x="3556000" y="633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182295</xdr:rowOff>
    </xdr:from>
    <xdr:ext cx="762000" cy="259045"/>
    <xdr:sp macro="" textlink="">
      <xdr:nvSpPr>
        <xdr:cNvPr id="142" name="テキスト ボックス 141"/>
        <xdr:cNvSpPr txBox="1"/>
      </xdr:nvSpPr>
      <xdr:spPr>
        <a:xfrm>
          <a:off x="3225800" y="610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45829</xdr:rowOff>
    </xdr:from>
    <xdr:to>
      <xdr:col>2</xdr:col>
      <xdr:colOff>692150</xdr:colOff>
      <xdr:row>34</xdr:row>
      <xdr:rowOff>147429</xdr:rowOff>
    </xdr:to>
    <xdr:sp macro="" textlink="">
      <xdr:nvSpPr>
        <xdr:cNvPr id="143" name="円/楕円 142"/>
        <xdr:cNvSpPr/>
      </xdr:nvSpPr>
      <xdr:spPr bwMode="auto">
        <a:xfrm>
          <a:off x="2857500" y="63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157606</xdr:rowOff>
    </xdr:from>
    <xdr:ext cx="762000" cy="259045"/>
    <xdr:sp macro="" textlink="">
      <xdr:nvSpPr>
        <xdr:cNvPr id="144" name="テキスト ボックス 143"/>
        <xdr:cNvSpPr txBox="1"/>
      </xdr:nvSpPr>
      <xdr:spPr>
        <a:xfrm>
          <a:off x="2527300" y="60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49,265
48,984
229.01
29,735,087
28,581,810
959,834
17,129,306
36,657,896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167310</xdr:rowOff>
    </xdr:from>
    <xdr:to>
      <xdr:col>6</xdr:col>
      <xdr:colOff>511175</xdr:colOff>
      <xdr:row>38</xdr:row>
      <xdr:rowOff>39243</xdr:rowOff>
    </xdr:to>
    <xdr:cxnSp macro="">
      <xdr:nvCxnSpPr>
        <xdr:cNvPr id="61" name="直線コネクタ 60"/>
        <xdr:cNvCxnSpPr/>
      </xdr:nvCxnSpPr>
      <xdr:spPr>
        <a:xfrm>
          <a:off x="3797300" y="6510960"/>
          <a:ext cx="8382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166827</xdr:rowOff>
    </xdr:from>
    <xdr:to>
      <xdr:col>5</xdr:col>
      <xdr:colOff>358775</xdr:colOff>
      <xdr:row>37</xdr:row>
      <xdr:rowOff>167310</xdr:rowOff>
    </xdr:to>
    <xdr:cxnSp macro="">
      <xdr:nvCxnSpPr>
        <xdr:cNvPr id="64" name="直線コネクタ 63"/>
        <xdr:cNvCxnSpPr/>
      </xdr:nvCxnSpPr>
      <xdr:spPr>
        <a:xfrm>
          <a:off x="2908300" y="651047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148247</xdr:rowOff>
    </xdr:from>
    <xdr:to>
      <xdr:col>4</xdr:col>
      <xdr:colOff>155575</xdr:colOff>
      <xdr:row>37</xdr:row>
      <xdr:rowOff>166827</xdr:rowOff>
    </xdr:to>
    <xdr:cxnSp macro="">
      <xdr:nvCxnSpPr>
        <xdr:cNvPr id="67" name="直線コネクタ 66"/>
        <xdr:cNvCxnSpPr/>
      </xdr:nvCxnSpPr>
      <xdr:spPr>
        <a:xfrm>
          <a:off x="2019300" y="6491897"/>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93574</xdr:rowOff>
    </xdr:from>
    <xdr:to>
      <xdr:col>2</xdr:col>
      <xdr:colOff>638175</xdr:colOff>
      <xdr:row>37</xdr:row>
      <xdr:rowOff>148247</xdr:rowOff>
    </xdr:to>
    <xdr:cxnSp macro="">
      <xdr:nvCxnSpPr>
        <xdr:cNvPr id="70" name="直線コネクタ 69"/>
        <xdr:cNvCxnSpPr/>
      </xdr:nvCxnSpPr>
      <xdr:spPr>
        <a:xfrm>
          <a:off x="1130300" y="6437224"/>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159893</xdr:rowOff>
    </xdr:from>
    <xdr:to>
      <xdr:col>6</xdr:col>
      <xdr:colOff>561975</xdr:colOff>
      <xdr:row>38</xdr:row>
      <xdr:rowOff>90043</xdr:rowOff>
    </xdr:to>
    <xdr:sp macro="" textlink="">
      <xdr:nvSpPr>
        <xdr:cNvPr id="80" name="円/楕円 79"/>
        <xdr:cNvSpPr/>
      </xdr:nvSpPr>
      <xdr:spPr>
        <a:xfrm>
          <a:off x="4584700" y="65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138320</xdr:rowOff>
    </xdr:from>
    <xdr:ext cx="534377" cy="259045"/>
    <xdr:sp macro="" textlink="">
      <xdr:nvSpPr>
        <xdr:cNvPr id="81" name="人件費該当値テキスト"/>
        <xdr:cNvSpPr txBox="1"/>
      </xdr:nvSpPr>
      <xdr:spPr>
        <a:xfrm>
          <a:off x="4686300" y="64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116510</xdr:rowOff>
    </xdr:from>
    <xdr:to>
      <xdr:col>5</xdr:col>
      <xdr:colOff>409575</xdr:colOff>
      <xdr:row>38</xdr:row>
      <xdr:rowOff>46660</xdr:rowOff>
    </xdr:to>
    <xdr:sp macro="" textlink="">
      <xdr:nvSpPr>
        <xdr:cNvPr id="82" name="円/楕円 81"/>
        <xdr:cNvSpPr/>
      </xdr:nvSpPr>
      <xdr:spPr>
        <a:xfrm>
          <a:off x="3746500" y="64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37787</xdr:rowOff>
    </xdr:from>
    <xdr:ext cx="534377" cy="259045"/>
    <xdr:sp macro="" textlink="">
      <xdr:nvSpPr>
        <xdr:cNvPr id="83" name="テキスト ボックス 82"/>
        <xdr:cNvSpPr txBox="1"/>
      </xdr:nvSpPr>
      <xdr:spPr>
        <a:xfrm>
          <a:off x="3530111" y="65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116027</xdr:rowOff>
    </xdr:from>
    <xdr:to>
      <xdr:col>4</xdr:col>
      <xdr:colOff>206375</xdr:colOff>
      <xdr:row>38</xdr:row>
      <xdr:rowOff>46177</xdr:rowOff>
    </xdr:to>
    <xdr:sp macro="" textlink="">
      <xdr:nvSpPr>
        <xdr:cNvPr id="84" name="円/楕円 83"/>
        <xdr:cNvSpPr/>
      </xdr:nvSpPr>
      <xdr:spPr>
        <a:xfrm>
          <a:off x="2857500" y="64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37304</xdr:rowOff>
    </xdr:from>
    <xdr:ext cx="534377" cy="259045"/>
    <xdr:sp macro="" textlink="">
      <xdr:nvSpPr>
        <xdr:cNvPr id="85" name="テキスト ボックス 84"/>
        <xdr:cNvSpPr txBox="1"/>
      </xdr:nvSpPr>
      <xdr:spPr>
        <a:xfrm>
          <a:off x="2641111" y="65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97447</xdr:rowOff>
    </xdr:from>
    <xdr:to>
      <xdr:col>3</xdr:col>
      <xdr:colOff>3175</xdr:colOff>
      <xdr:row>38</xdr:row>
      <xdr:rowOff>27597</xdr:rowOff>
    </xdr:to>
    <xdr:sp macro="" textlink="">
      <xdr:nvSpPr>
        <xdr:cNvPr id="86" name="円/楕円 85"/>
        <xdr:cNvSpPr/>
      </xdr:nvSpPr>
      <xdr:spPr>
        <a:xfrm>
          <a:off x="1968500" y="64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18724</xdr:rowOff>
    </xdr:from>
    <xdr:ext cx="534377" cy="259045"/>
    <xdr:sp macro="" textlink="">
      <xdr:nvSpPr>
        <xdr:cNvPr id="87" name="テキスト ボックス 86"/>
        <xdr:cNvSpPr txBox="1"/>
      </xdr:nvSpPr>
      <xdr:spPr>
        <a:xfrm>
          <a:off x="1752111" y="65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42774</xdr:rowOff>
    </xdr:from>
    <xdr:to>
      <xdr:col>1</xdr:col>
      <xdr:colOff>485775</xdr:colOff>
      <xdr:row>37</xdr:row>
      <xdr:rowOff>144374</xdr:rowOff>
    </xdr:to>
    <xdr:sp macro="" textlink="">
      <xdr:nvSpPr>
        <xdr:cNvPr id="88" name="円/楕円 87"/>
        <xdr:cNvSpPr/>
      </xdr:nvSpPr>
      <xdr:spPr>
        <a:xfrm>
          <a:off x="1079500" y="63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135500</xdr:rowOff>
    </xdr:from>
    <xdr:ext cx="534377" cy="259045"/>
    <xdr:sp macro="" textlink="">
      <xdr:nvSpPr>
        <xdr:cNvPr id="89" name="テキスト ボックス 88"/>
        <xdr:cNvSpPr txBox="1"/>
      </xdr:nvSpPr>
      <xdr:spPr>
        <a:xfrm>
          <a:off x="863111" y="64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18485</xdr:rowOff>
    </xdr:from>
    <xdr:to>
      <xdr:col>6</xdr:col>
      <xdr:colOff>511175</xdr:colOff>
      <xdr:row>56</xdr:row>
      <xdr:rowOff>90532</xdr:rowOff>
    </xdr:to>
    <xdr:cxnSp macro="">
      <xdr:nvCxnSpPr>
        <xdr:cNvPr id="119" name="直線コネクタ 118"/>
        <xdr:cNvCxnSpPr/>
      </xdr:nvCxnSpPr>
      <xdr:spPr>
        <a:xfrm flipV="1">
          <a:off x="3797300" y="9276785"/>
          <a:ext cx="838200" cy="4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64700</xdr:rowOff>
    </xdr:from>
    <xdr:to>
      <xdr:col>5</xdr:col>
      <xdr:colOff>358775</xdr:colOff>
      <xdr:row>56</xdr:row>
      <xdr:rowOff>90532</xdr:rowOff>
    </xdr:to>
    <xdr:cxnSp macro="">
      <xdr:nvCxnSpPr>
        <xdr:cNvPr id="122" name="直線コネクタ 121"/>
        <xdr:cNvCxnSpPr/>
      </xdr:nvCxnSpPr>
      <xdr:spPr>
        <a:xfrm>
          <a:off x="2908300" y="9665900"/>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64700</xdr:rowOff>
    </xdr:from>
    <xdr:to>
      <xdr:col>4</xdr:col>
      <xdr:colOff>155575</xdr:colOff>
      <xdr:row>57</xdr:row>
      <xdr:rowOff>45498</xdr:rowOff>
    </xdr:to>
    <xdr:cxnSp macro="">
      <xdr:nvCxnSpPr>
        <xdr:cNvPr id="125" name="直線コネクタ 124"/>
        <xdr:cNvCxnSpPr/>
      </xdr:nvCxnSpPr>
      <xdr:spPr>
        <a:xfrm flipV="1">
          <a:off x="2019300" y="9665900"/>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78130</xdr:rowOff>
    </xdr:from>
    <xdr:to>
      <xdr:col>2</xdr:col>
      <xdr:colOff>638175</xdr:colOff>
      <xdr:row>57</xdr:row>
      <xdr:rowOff>45498</xdr:rowOff>
    </xdr:to>
    <xdr:cxnSp macro="">
      <xdr:nvCxnSpPr>
        <xdr:cNvPr id="128" name="直線コネクタ 127"/>
        <xdr:cNvCxnSpPr/>
      </xdr:nvCxnSpPr>
      <xdr:spPr>
        <a:xfrm>
          <a:off x="1130300" y="9679330"/>
          <a:ext cx="889000" cy="1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139135</xdr:rowOff>
    </xdr:from>
    <xdr:to>
      <xdr:col>6</xdr:col>
      <xdr:colOff>561975</xdr:colOff>
      <xdr:row>54</xdr:row>
      <xdr:rowOff>69285</xdr:rowOff>
    </xdr:to>
    <xdr:sp macro="" textlink="">
      <xdr:nvSpPr>
        <xdr:cNvPr id="138" name="円/楕円 137"/>
        <xdr:cNvSpPr/>
      </xdr:nvSpPr>
      <xdr:spPr>
        <a:xfrm>
          <a:off x="4584700" y="92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162012</xdr:rowOff>
    </xdr:from>
    <xdr:ext cx="534377" cy="259045"/>
    <xdr:sp macro="" textlink="">
      <xdr:nvSpPr>
        <xdr:cNvPr id="139" name="物件費該当値テキスト"/>
        <xdr:cNvSpPr txBox="1"/>
      </xdr:nvSpPr>
      <xdr:spPr>
        <a:xfrm>
          <a:off x="4686300" y="90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39732</xdr:rowOff>
    </xdr:from>
    <xdr:to>
      <xdr:col>5</xdr:col>
      <xdr:colOff>409575</xdr:colOff>
      <xdr:row>56</xdr:row>
      <xdr:rowOff>141332</xdr:rowOff>
    </xdr:to>
    <xdr:sp macro="" textlink="">
      <xdr:nvSpPr>
        <xdr:cNvPr id="140" name="円/楕円 139"/>
        <xdr:cNvSpPr/>
      </xdr:nvSpPr>
      <xdr:spPr>
        <a:xfrm>
          <a:off x="3746500" y="96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132459</xdr:rowOff>
    </xdr:from>
    <xdr:ext cx="534377" cy="259045"/>
    <xdr:sp macro="" textlink="">
      <xdr:nvSpPr>
        <xdr:cNvPr id="141" name="テキスト ボックス 140"/>
        <xdr:cNvSpPr txBox="1"/>
      </xdr:nvSpPr>
      <xdr:spPr>
        <a:xfrm>
          <a:off x="3530111" y="97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13900</xdr:rowOff>
    </xdr:from>
    <xdr:to>
      <xdr:col>4</xdr:col>
      <xdr:colOff>206375</xdr:colOff>
      <xdr:row>56</xdr:row>
      <xdr:rowOff>115500</xdr:rowOff>
    </xdr:to>
    <xdr:sp macro="" textlink="">
      <xdr:nvSpPr>
        <xdr:cNvPr id="142" name="円/楕円 141"/>
        <xdr:cNvSpPr/>
      </xdr:nvSpPr>
      <xdr:spPr>
        <a:xfrm>
          <a:off x="2857500" y="96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106627</xdr:rowOff>
    </xdr:from>
    <xdr:ext cx="534377" cy="259045"/>
    <xdr:sp macro="" textlink="">
      <xdr:nvSpPr>
        <xdr:cNvPr id="143" name="テキスト ボックス 142"/>
        <xdr:cNvSpPr txBox="1"/>
      </xdr:nvSpPr>
      <xdr:spPr>
        <a:xfrm>
          <a:off x="2641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166148</xdr:rowOff>
    </xdr:from>
    <xdr:to>
      <xdr:col>3</xdr:col>
      <xdr:colOff>3175</xdr:colOff>
      <xdr:row>57</xdr:row>
      <xdr:rowOff>96298</xdr:rowOff>
    </xdr:to>
    <xdr:sp macro="" textlink="">
      <xdr:nvSpPr>
        <xdr:cNvPr id="144" name="円/楕円 143"/>
        <xdr:cNvSpPr/>
      </xdr:nvSpPr>
      <xdr:spPr>
        <a:xfrm>
          <a:off x="1968500" y="97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87425</xdr:rowOff>
    </xdr:from>
    <xdr:ext cx="534377" cy="259045"/>
    <xdr:sp macro="" textlink="">
      <xdr:nvSpPr>
        <xdr:cNvPr id="145" name="テキスト ボックス 144"/>
        <xdr:cNvSpPr txBox="1"/>
      </xdr:nvSpPr>
      <xdr:spPr>
        <a:xfrm>
          <a:off x="1752111" y="98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27330</xdr:rowOff>
    </xdr:from>
    <xdr:to>
      <xdr:col>1</xdr:col>
      <xdr:colOff>485775</xdr:colOff>
      <xdr:row>56</xdr:row>
      <xdr:rowOff>128930</xdr:rowOff>
    </xdr:to>
    <xdr:sp macro="" textlink="">
      <xdr:nvSpPr>
        <xdr:cNvPr id="146" name="円/楕円 145"/>
        <xdr:cNvSpPr/>
      </xdr:nvSpPr>
      <xdr:spPr>
        <a:xfrm>
          <a:off x="1079500" y="96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145457</xdr:rowOff>
    </xdr:from>
    <xdr:ext cx="534377" cy="259045"/>
    <xdr:sp macro="" textlink="">
      <xdr:nvSpPr>
        <xdr:cNvPr id="147" name="テキスト ボックス 146"/>
        <xdr:cNvSpPr txBox="1"/>
      </xdr:nvSpPr>
      <xdr:spPr>
        <a:xfrm>
          <a:off x="863111" y="94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122196</xdr:rowOff>
    </xdr:from>
    <xdr:to>
      <xdr:col>6</xdr:col>
      <xdr:colOff>511175</xdr:colOff>
      <xdr:row>78</xdr:row>
      <xdr:rowOff>123861</xdr:rowOff>
    </xdr:to>
    <xdr:cxnSp macro="">
      <xdr:nvCxnSpPr>
        <xdr:cNvPr id="178" name="直線コネクタ 177"/>
        <xdr:cNvCxnSpPr/>
      </xdr:nvCxnSpPr>
      <xdr:spPr>
        <a:xfrm>
          <a:off x="3797300" y="13495296"/>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122196</xdr:rowOff>
    </xdr:from>
    <xdr:to>
      <xdr:col>5</xdr:col>
      <xdr:colOff>358775</xdr:colOff>
      <xdr:row>78</xdr:row>
      <xdr:rowOff>138557</xdr:rowOff>
    </xdr:to>
    <xdr:cxnSp macro="">
      <xdr:nvCxnSpPr>
        <xdr:cNvPr id="181" name="直線コネクタ 180"/>
        <xdr:cNvCxnSpPr/>
      </xdr:nvCxnSpPr>
      <xdr:spPr>
        <a:xfrm flipV="1">
          <a:off x="2908300" y="1349529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125690</xdr:rowOff>
    </xdr:from>
    <xdr:to>
      <xdr:col>4</xdr:col>
      <xdr:colOff>155575</xdr:colOff>
      <xdr:row>78</xdr:row>
      <xdr:rowOff>138557</xdr:rowOff>
    </xdr:to>
    <xdr:cxnSp macro="">
      <xdr:nvCxnSpPr>
        <xdr:cNvPr id="184" name="直線コネクタ 183"/>
        <xdr:cNvCxnSpPr/>
      </xdr:nvCxnSpPr>
      <xdr:spPr>
        <a:xfrm>
          <a:off x="2019300" y="13498790"/>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101524</xdr:rowOff>
    </xdr:from>
    <xdr:to>
      <xdr:col>2</xdr:col>
      <xdr:colOff>638175</xdr:colOff>
      <xdr:row>78</xdr:row>
      <xdr:rowOff>125690</xdr:rowOff>
    </xdr:to>
    <xdr:cxnSp macro="">
      <xdr:nvCxnSpPr>
        <xdr:cNvPr id="187" name="直線コネクタ 186"/>
        <xdr:cNvCxnSpPr/>
      </xdr:nvCxnSpPr>
      <xdr:spPr>
        <a:xfrm>
          <a:off x="1130300" y="1347462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73061</xdr:rowOff>
    </xdr:from>
    <xdr:to>
      <xdr:col>6</xdr:col>
      <xdr:colOff>561975</xdr:colOff>
      <xdr:row>79</xdr:row>
      <xdr:rowOff>3211</xdr:rowOff>
    </xdr:to>
    <xdr:sp macro="" textlink="">
      <xdr:nvSpPr>
        <xdr:cNvPr id="197" name="円/楕円 196"/>
        <xdr:cNvSpPr/>
      </xdr:nvSpPr>
      <xdr:spPr>
        <a:xfrm>
          <a:off x="4584700" y="134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51488</xdr:rowOff>
    </xdr:from>
    <xdr:ext cx="469744" cy="259045"/>
    <xdr:sp macro="" textlink="">
      <xdr:nvSpPr>
        <xdr:cNvPr id="198" name="維持補修費該当値テキスト"/>
        <xdr:cNvSpPr txBox="1"/>
      </xdr:nvSpPr>
      <xdr:spPr>
        <a:xfrm>
          <a:off x="4686300" y="1342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71396</xdr:rowOff>
    </xdr:from>
    <xdr:to>
      <xdr:col>5</xdr:col>
      <xdr:colOff>409575</xdr:colOff>
      <xdr:row>79</xdr:row>
      <xdr:rowOff>1546</xdr:rowOff>
    </xdr:to>
    <xdr:sp macro="" textlink="">
      <xdr:nvSpPr>
        <xdr:cNvPr id="199" name="円/楕円 198"/>
        <xdr:cNvSpPr/>
      </xdr:nvSpPr>
      <xdr:spPr>
        <a:xfrm>
          <a:off x="3746500" y="13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164123</xdr:rowOff>
    </xdr:from>
    <xdr:ext cx="469744" cy="259045"/>
    <xdr:sp macro="" textlink="">
      <xdr:nvSpPr>
        <xdr:cNvPr id="200" name="テキスト ボックス 199"/>
        <xdr:cNvSpPr txBox="1"/>
      </xdr:nvSpPr>
      <xdr:spPr>
        <a:xfrm>
          <a:off x="3562427" y="1353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87757</xdr:rowOff>
    </xdr:from>
    <xdr:to>
      <xdr:col>4</xdr:col>
      <xdr:colOff>206375</xdr:colOff>
      <xdr:row>79</xdr:row>
      <xdr:rowOff>17907</xdr:rowOff>
    </xdr:to>
    <xdr:sp macro="" textlink="">
      <xdr:nvSpPr>
        <xdr:cNvPr id="201" name="円/楕円 200"/>
        <xdr:cNvSpPr/>
      </xdr:nvSpPr>
      <xdr:spPr>
        <a:xfrm>
          <a:off x="2857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9034</xdr:rowOff>
    </xdr:from>
    <xdr:ext cx="469744" cy="259045"/>
    <xdr:sp macro="" textlink="">
      <xdr:nvSpPr>
        <xdr:cNvPr id="202" name="テキスト ボックス 201"/>
        <xdr:cNvSpPr txBox="1"/>
      </xdr:nvSpPr>
      <xdr:spPr>
        <a:xfrm>
          <a:off x="2673427"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74890</xdr:rowOff>
    </xdr:from>
    <xdr:to>
      <xdr:col>3</xdr:col>
      <xdr:colOff>3175</xdr:colOff>
      <xdr:row>79</xdr:row>
      <xdr:rowOff>5040</xdr:rowOff>
    </xdr:to>
    <xdr:sp macro="" textlink="">
      <xdr:nvSpPr>
        <xdr:cNvPr id="203" name="円/楕円 202"/>
        <xdr:cNvSpPr/>
      </xdr:nvSpPr>
      <xdr:spPr>
        <a:xfrm>
          <a:off x="1968500" y="134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167617</xdr:rowOff>
    </xdr:from>
    <xdr:ext cx="469744" cy="259045"/>
    <xdr:sp macro="" textlink="">
      <xdr:nvSpPr>
        <xdr:cNvPr id="204" name="テキスト ボックス 203"/>
        <xdr:cNvSpPr txBox="1"/>
      </xdr:nvSpPr>
      <xdr:spPr>
        <a:xfrm>
          <a:off x="1784427" y="1354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50724</xdr:rowOff>
    </xdr:from>
    <xdr:to>
      <xdr:col>1</xdr:col>
      <xdr:colOff>485775</xdr:colOff>
      <xdr:row>78</xdr:row>
      <xdr:rowOff>152324</xdr:rowOff>
    </xdr:to>
    <xdr:sp macro="" textlink="">
      <xdr:nvSpPr>
        <xdr:cNvPr id="205" name="円/楕円 204"/>
        <xdr:cNvSpPr/>
      </xdr:nvSpPr>
      <xdr:spPr>
        <a:xfrm>
          <a:off x="10795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143451</xdr:rowOff>
    </xdr:from>
    <xdr:ext cx="469744" cy="259045"/>
    <xdr:sp macro="" textlink="">
      <xdr:nvSpPr>
        <xdr:cNvPr id="206" name="テキスト ボックス 205"/>
        <xdr:cNvSpPr txBox="1"/>
      </xdr:nvSpPr>
      <xdr:spPr>
        <a:xfrm>
          <a:off x="895427"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144549</xdr:rowOff>
    </xdr:from>
    <xdr:to>
      <xdr:col>6</xdr:col>
      <xdr:colOff>511175</xdr:colOff>
      <xdr:row>97</xdr:row>
      <xdr:rowOff>29792</xdr:rowOff>
    </xdr:to>
    <xdr:cxnSp macro="">
      <xdr:nvCxnSpPr>
        <xdr:cNvPr id="238" name="直線コネクタ 237"/>
        <xdr:cNvCxnSpPr/>
      </xdr:nvCxnSpPr>
      <xdr:spPr>
        <a:xfrm>
          <a:off x="3797300" y="16603749"/>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144549</xdr:rowOff>
    </xdr:from>
    <xdr:to>
      <xdr:col>5</xdr:col>
      <xdr:colOff>358775</xdr:colOff>
      <xdr:row>97</xdr:row>
      <xdr:rowOff>55232</xdr:rowOff>
    </xdr:to>
    <xdr:cxnSp macro="">
      <xdr:nvCxnSpPr>
        <xdr:cNvPr id="241" name="直線コネクタ 240"/>
        <xdr:cNvCxnSpPr/>
      </xdr:nvCxnSpPr>
      <xdr:spPr>
        <a:xfrm flipV="1">
          <a:off x="2908300" y="16603749"/>
          <a:ext cx="889000" cy="8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55232</xdr:rowOff>
    </xdr:from>
    <xdr:to>
      <xdr:col>4</xdr:col>
      <xdr:colOff>155575</xdr:colOff>
      <xdr:row>97</xdr:row>
      <xdr:rowOff>92103</xdr:rowOff>
    </xdr:to>
    <xdr:cxnSp macro="">
      <xdr:nvCxnSpPr>
        <xdr:cNvPr id="244" name="直線コネクタ 243"/>
        <xdr:cNvCxnSpPr/>
      </xdr:nvCxnSpPr>
      <xdr:spPr>
        <a:xfrm flipV="1">
          <a:off x="2019300" y="16685882"/>
          <a:ext cx="8890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92103</xdr:rowOff>
    </xdr:from>
    <xdr:to>
      <xdr:col>2</xdr:col>
      <xdr:colOff>638175</xdr:colOff>
      <xdr:row>97</xdr:row>
      <xdr:rowOff>102601</xdr:rowOff>
    </xdr:to>
    <xdr:cxnSp macro="">
      <xdr:nvCxnSpPr>
        <xdr:cNvPr id="247" name="直線コネクタ 246"/>
        <xdr:cNvCxnSpPr/>
      </xdr:nvCxnSpPr>
      <xdr:spPr>
        <a:xfrm flipV="1">
          <a:off x="1130300" y="16722753"/>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150442</xdr:rowOff>
    </xdr:from>
    <xdr:to>
      <xdr:col>6</xdr:col>
      <xdr:colOff>561975</xdr:colOff>
      <xdr:row>97</xdr:row>
      <xdr:rowOff>80592</xdr:rowOff>
    </xdr:to>
    <xdr:sp macro="" textlink="">
      <xdr:nvSpPr>
        <xdr:cNvPr id="257" name="円/楕円 256"/>
        <xdr:cNvSpPr/>
      </xdr:nvSpPr>
      <xdr:spPr>
        <a:xfrm>
          <a:off x="4584700" y="166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128869</xdr:rowOff>
    </xdr:from>
    <xdr:ext cx="534377" cy="259045"/>
    <xdr:sp macro="" textlink="">
      <xdr:nvSpPr>
        <xdr:cNvPr id="258" name="扶助費該当値テキスト"/>
        <xdr:cNvSpPr txBox="1"/>
      </xdr:nvSpPr>
      <xdr:spPr>
        <a:xfrm>
          <a:off x="4686300" y="165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93749</xdr:rowOff>
    </xdr:from>
    <xdr:to>
      <xdr:col>5</xdr:col>
      <xdr:colOff>409575</xdr:colOff>
      <xdr:row>97</xdr:row>
      <xdr:rowOff>23899</xdr:rowOff>
    </xdr:to>
    <xdr:sp macro="" textlink="">
      <xdr:nvSpPr>
        <xdr:cNvPr id="259" name="円/楕円 258"/>
        <xdr:cNvSpPr/>
      </xdr:nvSpPr>
      <xdr:spPr>
        <a:xfrm>
          <a:off x="3746500" y="16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15026</xdr:rowOff>
    </xdr:from>
    <xdr:ext cx="534377" cy="259045"/>
    <xdr:sp macro="" textlink="">
      <xdr:nvSpPr>
        <xdr:cNvPr id="260" name="テキスト ボックス 259"/>
        <xdr:cNvSpPr txBox="1"/>
      </xdr:nvSpPr>
      <xdr:spPr>
        <a:xfrm>
          <a:off x="3530111" y="166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4432</xdr:rowOff>
    </xdr:from>
    <xdr:to>
      <xdr:col>4</xdr:col>
      <xdr:colOff>206375</xdr:colOff>
      <xdr:row>97</xdr:row>
      <xdr:rowOff>106032</xdr:rowOff>
    </xdr:to>
    <xdr:sp macro="" textlink="">
      <xdr:nvSpPr>
        <xdr:cNvPr id="261" name="円/楕円 260"/>
        <xdr:cNvSpPr/>
      </xdr:nvSpPr>
      <xdr:spPr>
        <a:xfrm>
          <a:off x="2857500" y="166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97159</xdr:rowOff>
    </xdr:from>
    <xdr:ext cx="534377" cy="259045"/>
    <xdr:sp macro="" textlink="">
      <xdr:nvSpPr>
        <xdr:cNvPr id="262" name="テキスト ボックス 261"/>
        <xdr:cNvSpPr txBox="1"/>
      </xdr:nvSpPr>
      <xdr:spPr>
        <a:xfrm>
          <a:off x="2641111" y="167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41303</xdr:rowOff>
    </xdr:from>
    <xdr:to>
      <xdr:col>3</xdr:col>
      <xdr:colOff>3175</xdr:colOff>
      <xdr:row>97</xdr:row>
      <xdr:rowOff>142903</xdr:rowOff>
    </xdr:to>
    <xdr:sp macro="" textlink="">
      <xdr:nvSpPr>
        <xdr:cNvPr id="263" name="円/楕円 262"/>
        <xdr:cNvSpPr/>
      </xdr:nvSpPr>
      <xdr:spPr>
        <a:xfrm>
          <a:off x="1968500" y="166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134030</xdr:rowOff>
    </xdr:from>
    <xdr:ext cx="534377" cy="259045"/>
    <xdr:sp macro="" textlink="">
      <xdr:nvSpPr>
        <xdr:cNvPr id="264" name="テキスト ボックス 263"/>
        <xdr:cNvSpPr txBox="1"/>
      </xdr:nvSpPr>
      <xdr:spPr>
        <a:xfrm>
          <a:off x="1752111" y="167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51801</xdr:rowOff>
    </xdr:from>
    <xdr:to>
      <xdr:col>1</xdr:col>
      <xdr:colOff>485775</xdr:colOff>
      <xdr:row>97</xdr:row>
      <xdr:rowOff>153401</xdr:rowOff>
    </xdr:to>
    <xdr:sp macro="" textlink="">
      <xdr:nvSpPr>
        <xdr:cNvPr id="265" name="円/楕円 264"/>
        <xdr:cNvSpPr/>
      </xdr:nvSpPr>
      <xdr:spPr>
        <a:xfrm>
          <a:off x="1079500" y="166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144528</xdr:rowOff>
    </xdr:from>
    <xdr:ext cx="534377" cy="259045"/>
    <xdr:sp macro="" textlink="">
      <xdr:nvSpPr>
        <xdr:cNvPr id="266" name="テキスト ボックス 265"/>
        <xdr:cNvSpPr txBox="1"/>
      </xdr:nvSpPr>
      <xdr:spPr>
        <a:xfrm>
          <a:off x="863111" y="167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101238</xdr:rowOff>
    </xdr:from>
    <xdr:to>
      <xdr:col>15</xdr:col>
      <xdr:colOff>180975</xdr:colOff>
      <xdr:row>33</xdr:row>
      <xdr:rowOff>131909</xdr:rowOff>
    </xdr:to>
    <xdr:cxnSp macro="">
      <xdr:nvCxnSpPr>
        <xdr:cNvPr id="296" name="直線コネクタ 295"/>
        <xdr:cNvCxnSpPr/>
      </xdr:nvCxnSpPr>
      <xdr:spPr>
        <a:xfrm flipV="1">
          <a:off x="9639300" y="5587638"/>
          <a:ext cx="8382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168885</xdr:rowOff>
    </xdr:from>
    <xdr:to>
      <xdr:col>14</xdr:col>
      <xdr:colOff>28575</xdr:colOff>
      <xdr:row>33</xdr:row>
      <xdr:rowOff>131909</xdr:rowOff>
    </xdr:to>
    <xdr:cxnSp macro="">
      <xdr:nvCxnSpPr>
        <xdr:cNvPr id="299" name="直線コネクタ 298"/>
        <xdr:cNvCxnSpPr/>
      </xdr:nvCxnSpPr>
      <xdr:spPr>
        <a:xfrm>
          <a:off x="8750300" y="5483835"/>
          <a:ext cx="889000" cy="30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168885</xdr:rowOff>
    </xdr:from>
    <xdr:to>
      <xdr:col>12</xdr:col>
      <xdr:colOff>511175</xdr:colOff>
      <xdr:row>34</xdr:row>
      <xdr:rowOff>32810</xdr:rowOff>
    </xdr:to>
    <xdr:cxnSp macro="">
      <xdr:nvCxnSpPr>
        <xdr:cNvPr id="302" name="直線コネクタ 301"/>
        <xdr:cNvCxnSpPr/>
      </xdr:nvCxnSpPr>
      <xdr:spPr>
        <a:xfrm flipV="1">
          <a:off x="7861300" y="5483835"/>
          <a:ext cx="889000" cy="37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32810</xdr:rowOff>
    </xdr:from>
    <xdr:to>
      <xdr:col>11</xdr:col>
      <xdr:colOff>307975</xdr:colOff>
      <xdr:row>34</xdr:row>
      <xdr:rowOff>167723</xdr:rowOff>
    </xdr:to>
    <xdr:cxnSp macro="">
      <xdr:nvCxnSpPr>
        <xdr:cNvPr id="305" name="直線コネクタ 304"/>
        <xdr:cNvCxnSpPr/>
      </xdr:nvCxnSpPr>
      <xdr:spPr>
        <a:xfrm flipV="1">
          <a:off x="6972300" y="5862110"/>
          <a:ext cx="889000" cy="1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50438</xdr:rowOff>
    </xdr:from>
    <xdr:to>
      <xdr:col>15</xdr:col>
      <xdr:colOff>231775</xdr:colOff>
      <xdr:row>32</xdr:row>
      <xdr:rowOff>152038</xdr:rowOff>
    </xdr:to>
    <xdr:sp macro="" textlink="">
      <xdr:nvSpPr>
        <xdr:cNvPr id="315" name="円/楕円 314"/>
        <xdr:cNvSpPr/>
      </xdr:nvSpPr>
      <xdr:spPr>
        <a:xfrm>
          <a:off x="10426700" y="55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73315</xdr:rowOff>
    </xdr:from>
    <xdr:ext cx="599010" cy="259045"/>
    <xdr:sp macro="" textlink="">
      <xdr:nvSpPr>
        <xdr:cNvPr id="316" name="補助費等該当値テキスト"/>
        <xdr:cNvSpPr txBox="1"/>
      </xdr:nvSpPr>
      <xdr:spPr>
        <a:xfrm>
          <a:off x="10528300" y="538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100,019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81109</xdr:rowOff>
    </xdr:from>
    <xdr:to>
      <xdr:col>14</xdr:col>
      <xdr:colOff>79375</xdr:colOff>
      <xdr:row>34</xdr:row>
      <xdr:rowOff>11259</xdr:rowOff>
    </xdr:to>
    <xdr:sp macro="" textlink="">
      <xdr:nvSpPr>
        <xdr:cNvPr id="317" name="円/楕円 316"/>
        <xdr:cNvSpPr/>
      </xdr:nvSpPr>
      <xdr:spPr>
        <a:xfrm>
          <a:off x="9588500" y="57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27786</xdr:rowOff>
    </xdr:from>
    <xdr:ext cx="534377" cy="259045"/>
    <xdr:sp macro="" textlink="">
      <xdr:nvSpPr>
        <xdr:cNvPr id="318" name="テキスト ボックス 317"/>
        <xdr:cNvSpPr txBox="1"/>
      </xdr:nvSpPr>
      <xdr:spPr>
        <a:xfrm>
          <a:off x="9372111" y="551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118085</xdr:rowOff>
    </xdr:from>
    <xdr:to>
      <xdr:col>12</xdr:col>
      <xdr:colOff>561975</xdr:colOff>
      <xdr:row>32</xdr:row>
      <xdr:rowOff>48235</xdr:rowOff>
    </xdr:to>
    <xdr:sp macro="" textlink="">
      <xdr:nvSpPr>
        <xdr:cNvPr id="319" name="円/楕円 318"/>
        <xdr:cNvSpPr/>
      </xdr:nvSpPr>
      <xdr:spPr>
        <a:xfrm>
          <a:off x="8699500" y="5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64762</xdr:rowOff>
    </xdr:from>
    <xdr:ext cx="599010" cy="259045"/>
    <xdr:sp macro="" textlink="">
      <xdr:nvSpPr>
        <xdr:cNvPr id="320" name="テキスト ボックス 319"/>
        <xdr:cNvSpPr txBox="1"/>
      </xdr:nvSpPr>
      <xdr:spPr>
        <a:xfrm>
          <a:off x="8450794" y="520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153460</xdr:rowOff>
    </xdr:from>
    <xdr:to>
      <xdr:col>11</xdr:col>
      <xdr:colOff>358775</xdr:colOff>
      <xdr:row>34</xdr:row>
      <xdr:rowOff>83610</xdr:rowOff>
    </xdr:to>
    <xdr:sp macro="" textlink="">
      <xdr:nvSpPr>
        <xdr:cNvPr id="321" name="円/楕円 320"/>
        <xdr:cNvSpPr/>
      </xdr:nvSpPr>
      <xdr:spPr>
        <a:xfrm>
          <a:off x="7810500" y="58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100137</xdr:rowOff>
    </xdr:from>
    <xdr:ext cx="534377" cy="259045"/>
    <xdr:sp macro="" textlink="">
      <xdr:nvSpPr>
        <xdr:cNvPr id="322" name="テキスト ボックス 321"/>
        <xdr:cNvSpPr txBox="1"/>
      </xdr:nvSpPr>
      <xdr:spPr>
        <a:xfrm>
          <a:off x="7594111" y="55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85,611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116923</xdr:rowOff>
    </xdr:from>
    <xdr:to>
      <xdr:col>10</xdr:col>
      <xdr:colOff>155575</xdr:colOff>
      <xdr:row>35</xdr:row>
      <xdr:rowOff>47073</xdr:rowOff>
    </xdr:to>
    <xdr:sp macro="" textlink="">
      <xdr:nvSpPr>
        <xdr:cNvPr id="323" name="円/楕円 322"/>
        <xdr:cNvSpPr/>
      </xdr:nvSpPr>
      <xdr:spPr>
        <a:xfrm>
          <a:off x="6921500" y="5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63600</xdr:rowOff>
    </xdr:from>
    <xdr:ext cx="534377" cy="259045"/>
    <xdr:sp macro="" textlink="">
      <xdr:nvSpPr>
        <xdr:cNvPr id="324" name="テキスト ボックス 323"/>
        <xdr:cNvSpPr txBox="1"/>
      </xdr:nvSpPr>
      <xdr:spPr>
        <a:xfrm>
          <a:off x="6705111" y="5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77818</xdr:rowOff>
    </xdr:from>
    <xdr:to>
      <xdr:col>15</xdr:col>
      <xdr:colOff>180975</xdr:colOff>
      <xdr:row>56</xdr:row>
      <xdr:rowOff>117233</xdr:rowOff>
    </xdr:to>
    <xdr:cxnSp macro="">
      <xdr:nvCxnSpPr>
        <xdr:cNvPr id="351" name="直線コネクタ 350"/>
        <xdr:cNvCxnSpPr/>
      </xdr:nvCxnSpPr>
      <xdr:spPr>
        <a:xfrm>
          <a:off x="9639300" y="9507568"/>
          <a:ext cx="838200" cy="2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77818</xdr:rowOff>
    </xdr:from>
    <xdr:to>
      <xdr:col>14</xdr:col>
      <xdr:colOff>28575</xdr:colOff>
      <xdr:row>57</xdr:row>
      <xdr:rowOff>16654</xdr:rowOff>
    </xdr:to>
    <xdr:cxnSp macro="">
      <xdr:nvCxnSpPr>
        <xdr:cNvPr id="354" name="直線コネクタ 353"/>
        <xdr:cNvCxnSpPr/>
      </xdr:nvCxnSpPr>
      <xdr:spPr>
        <a:xfrm flipV="1">
          <a:off x="8750300" y="9507568"/>
          <a:ext cx="889000" cy="2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150774</xdr:rowOff>
    </xdr:from>
    <xdr:to>
      <xdr:col>12</xdr:col>
      <xdr:colOff>511175</xdr:colOff>
      <xdr:row>57</xdr:row>
      <xdr:rowOff>16654</xdr:rowOff>
    </xdr:to>
    <xdr:cxnSp macro="">
      <xdr:nvCxnSpPr>
        <xdr:cNvPr id="357" name="直線コネクタ 356"/>
        <xdr:cNvCxnSpPr/>
      </xdr:nvCxnSpPr>
      <xdr:spPr>
        <a:xfrm>
          <a:off x="7861300" y="9751974"/>
          <a:ext cx="889000" cy="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150774</xdr:rowOff>
    </xdr:from>
    <xdr:to>
      <xdr:col>11</xdr:col>
      <xdr:colOff>307975</xdr:colOff>
      <xdr:row>57</xdr:row>
      <xdr:rowOff>54702</xdr:rowOff>
    </xdr:to>
    <xdr:cxnSp macro="">
      <xdr:nvCxnSpPr>
        <xdr:cNvPr id="360" name="直線コネクタ 359"/>
        <xdr:cNvCxnSpPr/>
      </xdr:nvCxnSpPr>
      <xdr:spPr>
        <a:xfrm flipV="1">
          <a:off x="6972300" y="9751974"/>
          <a:ext cx="889000" cy="7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66433</xdr:rowOff>
    </xdr:from>
    <xdr:to>
      <xdr:col>15</xdr:col>
      <xdr:colOff>231775</xdr:colOff>
      <xdr:row>56</xdr:row>
      <xdr:rowOff>168033</xdr:rowOff>
    </xdr:to>
    <xdr:sp macro="" textlink="">
      <xdr:nvSpPr>
        <xdr:cNvPr id="370" name="円/楕円 369"/>
        <xdr:cNvSpPr/>
      </xdr:nvSpPr>
      <xdr:spPr>
        <a:xfrm>
          <a:off x="10426700" y="96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44860</xdr:rowOff>
    </xdr:from>
    <xdr:ext cx="534377" cy="259045"/>
    <xdr:sp macro="" textlink="">
      <xdr:nvSpPr>
        <xdr:cNvPr id="371" name="普通建設事業費該当値テキスト"/>
        <xdr:cNvSpPr txBox="1"/>
      </xdr:nvSpPr>
      <xdr:spPr>
        <a:xfrm>
          <a:off x="10528300" y="96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79,914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27018</xdr:rowOff>
    </xdr:from>
    <xdr:to>
      <xdr:col>14</xdr:col>
      <xdr:colOff>79375</xdr:colOff>
      <xdr:row>55</xdr:row>
      <xdr:rowOff>128618</xdr:rowOff>
    </xdr:to>
    <xdr:sp macro="" textlink="">
      <xdr:nvSpPr>
        <xdr:cNvPr id="372" name="円/楕円 371"/>
        <xdr:cNvSpPr/>
      </xdr:nvSpPr>
      <xdr:spPr>
        <a:xfrm>
          <a:off x="9588500" y="94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145145</xdr:rowOff>
    </xdr:from>
    <xdr:ext cx="599010" cy="259045"/>
    <xdr:sp macro="" textlink="">
      <xdr:nvSpPr>
        <xdr:cNvPr id="373" name="テキスト ボックス 372"/>
        <xdr:cNvSpPr txBox="1"/>
      </xdr:nvSpPr>
      <xdr:spPr>
        <a:xfrm>
          <a:off x="9339794" y="92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137304</xdr:rowOff>
    </xdr:from>
    <xdr:to>
      <xdr:col>12</xdr:col>
      <xdr:colOff>561975</xdr:colOff>
      <xdr:row>57</xdr:row>
      <xdr:rowOff>67454</xdr:rowOff>
    </xdr:to>
    <xdr:sp macro="" textlink="">
      <xdr:nvSpPr>
        <xdr:cNvPr id="374" name="円/楕円 373"/>
        <xdr:cNvSpPr/>
      </xdr:nvSpPr>
      <xdr:spPr>
        <a:xfrm>
          <a:off x="8699500" y="9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58581</xdr:rowOff>
    </xdr:from>
    <xdr:ext cx="534377" cy="259045"/>
    <xdr:sp macro="" textlink="">
      <xdr:nvSpPr>
        <xdr:cNvPr id="375" name="テキスト ボックス 374"/>
        <xdr:cNvSpPr txBox="1"/>
      </xdr:nvSpPr>
      <xdr:spPr>
        <a:xfrm>
          <a:off x="8483111" y="98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99974</xdr:rowOff>
    </xdr:from>
    <xdr:to>
      <xdr:col>11</xdr:col>
      <xdr:colOff>358775</xdr:colOff>
      <xdr:row>57</xdr:row>
      <xdr:rowOff>30124</xdr:rowOff>
    </xdr:to>
    <xdr:sp macro="" textlink="">
      <xdr:nvSpPr>
        <xdr:cNvPr id="376" name="円/楕円 375"/>
        <xdr:cNvSpPr/>
      </xdr:nvSpPr>
      <xdr:spPr>
        <a:xfrm>
          <a:off x="7810500" y="97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46651</xdr:rowOff>
    </xdr:from>
    <xdr:ext cx="534377" cy="259045"/>
    <xdr:sp macro="" textlink="">
      <xdr:nvSpPr>
        <xdr:cNvPr id="377" name="テキスト ボックス 376"/>
        <xdr:cNvSpPr txBox="1"/>
      </xdr:nvSpPr>
      <xdr:spPr>
        <a:xfrm>
          <a:off x="7594111" y="94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3902</xdr:rowOff>
    </xdr:from>
    <xdr:to>
      <xdr:col>10</xdr:col>
      <xdr:colOff>155575</xdr:colOff>
      <xdr:row>57</xdr:row>
      <xdr:rowOff>105502</xdr:rowOff>
    </xdr:to>
    <xdr:sp macro="" textlink="">
      <xdr:nvSpPr>
        <xdr:cNvPr id="378" name="円/楕円 377"/>
        <xdr:cNvSpPr/>
      </xdr:nvSpPr>
      <xdr:spPr>
        <a:xfrm>
          <a:off x="6921500" y="97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96629</xdr:rowOff>
    </xdr:from>
    <xdr:ext cx="534377" cy="259045"/>
    <xdr:sp macro="" textlink="">
      <xdr:nvSpPr>
        <xdr:cNvPr id="379" name="テキスト ボックス 378"/>
        <xdr:cNvSpPr txBox="1"/>
      </xdr:nvSpPr>
      <xdr:spPr>
        <a:xfrm>
          <a:off x="6705111" y="98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167201</xdr:rowOff>
    </xdr:from>
    <xdr:to>
      <xdr:col>15</xdr:col>
      <xdr:colOff>180975</xdr:colOff>
      <xdr:row>77</xdr:row>
      <xdr:rowOff>65596</xdr:rowOff>
    </xdr:to>
    <xdr:cxnSp macro="">
      <xdr:nvCxnSpPr>
        <xdr:cNvPr id="408" name="直線コネクタ 407"/>
        <xdr:cNvCxnSpPr/>
      </xdr:nvCxnSpPr>
      <xdr:spPr>
        <a:xfrm>
          <a:off x="9639300" y="12854501"/>
          <a:ext cx="838200" cy="4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14796</xdr:rowOff>
    </xdr:from>
    <xdr:to>
      <xdr:col>15</xdr:col>
      <xdr:colOff>231775</xdr:colOff>
      <xdr:row>77</xdr:row>
      <xdr:rowOff>116396</xdr:rowOff>
    </xdr:to>
    <xdr:sp macro="" textlink="">
      <xdr:nvSpPr>
        <xdr:cNvPr id="418" name="円/楕円 417"/>
        <xdr:cNvSpPr/>
      </xdr:nvSpPr>
      <xdr:spPr>
        <a:xfrm>
          <a:off x="10426700" y="132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164673</xdr:rowOff>
    </xdr:from>
    <xdr:ext cx="534377" cy="259045"/>
    <xdr:sp macro="" textlink="">
      <xdr:nvSpPr>
        <xdr:cNvPr id="419" name="普通建設事業費 （ うち新規整備　）該当値テキスト"/>
        <xdr:cNvSpPr txBox="1"/>
      </xdr:nvSpPr>
      <xdr:spPr>
        <a:xfrm>
          <a:off x="10528300" y="131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116401</xdr:rowOff>
    </xdr:from>
    <xdr:to>
      <xdr:col>14</xdr:col>
      <xdr:colOff>79375</xdr:colOff>
      <xdr:row>75</xdr:row>
      <xdr:rowOff>46551</xdr:rowOff>
    </xdr:to>
    <xdr:sp macro="" textlink="">
      <xdr:nvSpPr>
        <xdr:cNvPr id="420" name="円/楕円 419"/>
        <xdr:cNvSpPr/>
      </xdr:nvSpPr>
      <xdr:spPr>
        <a:xfrm>
          <a:off x="9588500" y="128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63078</xdr:rowOff>
    </xdr:from>
    <xdr:ext cx="534377" cy="259045"/>
    <xdr:sp macro="" textlink="">
      <xdr:nvSpPr>
        <xdr:cNvPr id="421" name="テキスト ボックス 420"/>
        <xdr:cNvSpPr txBox="1"/>
      </xdr:nvSpPr>
      <xdr:spPr>
        <a:xfrm>
          <a:off x="9372111" y="125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54775</xdr:rowOff>
    </xdr:from>
    <xdr:to>
      <xdr:col>15</xdr:col>
      <xdr:colOff>180975</xdr:colOff>
      <xdr:row>97</xdr:row>
      <xdr:rowOff>74892</xdr:rowOff>
    </xdr:to>
    <xdr:cxnSp macro="">
      <xdr:nvCxnSpPr>
        <xdr:cNvPr id="452" name="直線コネクタ 451"/>
        <xdr:cNvCxnSpPr/>
      </xdr:nvCxnSpPr>
      <xdr:spPr>
        <a:xfrm>
          <a:off x="9639300" y="16685425"/>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24092</xdr:rowOff>
    </xdr:from>
    <xdr:to>
      <xdr:col>15</xdr:col>
      <xdr:colOff>231775</xdr:colOff>
      <xdr:row>97</xdr:row>
      <xdr:rowOff>125692</xdr:rowOff>
    </xdr:to>
    <xdr:sp macro="" textlink="">
      <xdr:nvSpPr>
        <xdr:cNvPr id="462" name="円/楕円 461"/>
        <xdr:cNvSpPr/>
      </xdr:nvSpPr>
      <xdr:spPr>
        <a:xfrm>
          <a:off x="10426700" y="166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2519</xdr:rowOff>
    </xdr:from>
    <xdr:ext cx="534377" cy="259045"/>
    <xdr:sp macro="" textlink="">
      <xdr:nvSpPr>
        <xdr:cNvPr id="463" name="普通建設事業費 （ うち更新整備　）該当値テキスト"/>
        <xdr:cNvSpPr txBox="1"/>
      </xdr:nvSpPr>
      <xdr:spPr>
        <a:xfrm>
          <a:off x="10528300"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3975</xdr:rowOff>
    </xdr:from>
    <xdr:to>
      <xdr:col>14</xdr:col>
      <xdr:colOff>79375</xdr:colOff>
      <xdr:row>97</xdr:row>
      <xdr:rowOff>105575</xdr:rowOff>
    </xdr:to>
    <xdr:sp macro="" textlink="">
      <xdr:nvSpPr>
        <xdr:cNvPr id="464" name="円/楕円 463"/>
        <xdr:cNvSpPr/>
      </xdr:nvSpPr>
      <xdr:spPr>
        <a:xfrm>
          <a:off x="9588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96702</xdr:rowOff>
    </xdr:from>
    <xdr:ext cx="534377" cy="259045"/>
    <xdr:sp macro="" textlink="">
      <xdr:nvSpPr>
        <xdr:cNvPr id="465" name="テキスト ボックス 464"/>
        <xdr:cNvSpPr txBox="1"/>
      </xdr:nvSpPr>
      <xdr:spPr>
        <a:xfrm>
          <a:off x="9372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13741</xdr:rowOff>
    </xdr:from>
    <xdr:to>
      <xdr:col>23</xdr:col>
      <xdr:colOff>517525</xdr:colOff>
      <xdr:row>37</xdr:row>
      <xdr:rowOff>16576</xdr:rowOff>
    </xdr:to>
    <xdr:cxnSp macro="">
      <xdr:nvCxnSpPr>
        <xdr:cNvPr id="492" name="直線コネクタ 491"/>
        <xdr:cNvCxnSpPr/>
      </xdr:nvCxnSpPr>
      <xdr:spPr>
        <a:xfrm flipV="1">
          <a:off x="15481300" y="6185941"/>
          <a:ext cx="8382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16576</xdr:rowOff>
    </xdr:from>
    <xdr:to>
      <xdr:col>22</xdr:col>
      <xdr:colOff>365125</xdr:colOff>
      <xdr:row>37</xdr:row>
      <xdr:rowOff>151176</xdr:rowOff>
    </xdr:to>
    <xdr:cxnSp macro="">
      <xdr:nvCxnSpPr>
        <xdr:cNvPr id="495" name="直線コネクタ 494"/>
        <xdr:cNvCxnSpPr/>
      </xdr:nvCxnSpPr>
      <xdr:spPr>
        <a:xfrm flipV="1">
          <a:off x="14592300" y="6360226"/>
          <a:ext cx="889000" cy="1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149029</xdr:rowOff>
    </xdr:from>
    <xdr:ext cx="469744" cy="259045"/>
    <xdr:sp macro="" textlink="">
      <xdr:nvSpPr>
        <xdr:cNvPr id="497" name="テキスト ボックス 496"/>
        <xdr:cNvSpPr txBox="1"/>
      </xdr:nvSpPr>
      <xdr:spPr>
        <a:xfrm>
          <a:off x="15246427" y="649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157942</xdr:rowOff>
    </xdr:from>
    <xdr:to>
      <xdr:col>21</xdr:col>
      <xdr:colOff>161925</xdr:colOff>
      <xdr:row>37</xdr:row>
      <xdr:rowOff>151176</xdr:rowOff>
    </xdr:to>
    <xdr:cxnSp macro="">
      <xdr:nvCxnSpPr>
        <xdr:cNvPr id="498" name="直線コネクタ 497"/>
        <xdr:cNvCxnSpPr/>
      </xdr:nvCxnSpPr>
      <xdr:spPr>
        <a:xfrm>
          <a:off x="13703300" y="5987242"/>
          <a:ext cx="889000" cy="50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157942</xdr:rowOff>
    </xdr:from>
    <xdr:to>
      <xdr:col>19</xdr:col>
      <xdr:colOff>644525</xdr:colOff>
      <xdr:row>37</xdr:row>
      <xdr:rowOff>138283</xdr:rowOff>
    </xdr:to>
    <xdr:cxnSp macro="">
      <xdr:nvCxnSpPr>
        <xdr:cNvPr id="501" name="直線コネクタ 500"/>
        <xdr:cNvCxnSpPr/>
      </xdr:nvCxnSpPr>
      <xdr:spPr>
        <a:xfrm flipV="1">
          <a:off x="12814300" y="5987242"/>
          <a:ext cx="889000" cy="4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3" name="テキスト ボックス 502"/>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134391</xdr:rowOff>
    </xdr:from>
    <xdr:to>
      <xdr:col>23</xdr:col>
      <xdr:colOff>568325</xdr:colOff>
      <xdr:row>36</xdr:row>
      <xdr:rowOff>64541</xdr:rowOff>
    </xdr:to>
    <xdr:sp macro="" textlink="">
      <xdr:nvSpPr>
        <xdr:cNvPr id="511" name="円/楕円 510"/>
        <xdr:cNvSpPr/>
      </xdr:nvSpPr>
      <xdr:spPr>
        <a:xfrm>
          <a:off x="16268700" y="61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157268</xdr:rowOff>
    </xdr:from>
    <xdr:ext cx="534377" cy="259045"/>
    <xdr:sp macro="" textlink="">
      <xdr:nvSpPr>
        <xdr:cNvPr id="512" name="災害復旧事業費該当値テキスト"/>
        <xdr:cNvSpPr txBox="1"/>
      </xdr:nvSpPr>
      <xdr:spPr>
        <a:xfrm>
          <a:off x="16370300"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137226</xdr:rowOff>
    </xdr:from>
    <xdr:to>
      <xdr:col>22</xdr:col>
      <xdr:colOff>415925</xdr:colOff>
      <xdr:row>37</xdr:row>
      <xdr:rowOff>67376</xdr:rowOff>
    </xdr:to>
    <xdr:sp macro="" textlink="">
      <xdr:nvSpPr>
        <xdr:cNvPr id="513" name="円/楕円 512"/>
        <xdr:cNvSpPr/>
      </xdr:nvSpPr>
      <xdr:spPr>
        <a:xfrm>
          <a:off x="15430500" y="63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83903</xdr:rowOff>
    </xdr:from>
    <xdr:ext cx="469744" cy="259045"/>
    <xdr:sp macro="" textlink="">
      <xdr:nvSpPr>
        <xdr:cNvPr id="514" name="テキスト ボックス 513"/>
        <xdr:cNvSpPr txBox="1"/>
      </xdr:nvSpPr>
      <xdr:spPr>
        <a:xfrm>
          <a:off x="15246427" y="608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100376</xdr:rowOff>
    </xdr:from>
    <xdr:to>
      <xdr:col>21</xdr:col>
      <xdr:colOff>212725</xdr:colOff>
      <xdr:row>38</xdr:row>
      <xdr:rowOff>30525</xdr:rowOff>
    </xdr:to>
    <xdr:sp macro="" textlink="">
      <xdr:nvSpPr>
        <xdr:cNvPr id="515" name="円/楕円 514"/>
        <xdr:cNvSpPr/>
      </xdr:nvSpPr>
      <xdr:spPr>
        <a:xfrm>
          <a:off x="14541500" y="644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21653</xdr:rowOff>
    </xdr:from>
    <xdr:ext cx="469744" cy="259045"/>
    <xdr:sp macro="" textlink="">
      <xdr:nvSpPr>
        <xdr:cNvPr id="516" name="テキスト ボックス 515"/>
        <xdr:cNvSpPr txBox="1"/>
      </xdr:nvSpPr>
      <xdr:spPr>
        <a:xfrm>
          <a:off x="14357427" y="653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107142</xdr:rowOff>
    </xdr:from>
    <xdr:to>
      <xdr:col>20</xdr:col>
      <xdr:colOff>9525</xdr:colOff>
      <xdr:row>35</xdr:row>
      <xdr:rowOff>37292</xdr:rowOff>
    </xdr:to>
    <xdr:sp macro="" textlink="">
      <xdr:nvSpPr>
        <xdr:cNvPr id="517" name="円/楕円 516"/>
        <xdr:cNvSpPr/>
      </xdr:nvSpPr>
      <xdr:spPr>
        <a:xfrm>
          <a:off x="13652500" y="59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53819</xdr:rowOff>
    </xdr:from>
    <xdr:ext cx="534377" cy="259045"/>
    <xdr:sp macro="" textlink="">
      <xdr:nvSpPr>
        <xdr:cNvPr id="518" name="テキスト ボックス 517"/>
        <xdr:cNvSpPr txBox="1"/>
      </xdr:nvSpPr>
      <xdr:spPr>
        <a:xfrm>
          <a:off x="13436111" y="5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87483</xdr:rowOff>
    </xdr:from>
    <xdr:to>
      <xdr:col>18</xdr:col>
      <xdr:colOff>492125</xdr:colOff>
      <xdr:row>38</xdr:row>
      <xdr:rowOff>17633</xdr:rowOff>
    </xdr:to>
    <xdr:sp macro="" textlink="">
      <xdr:nvSpPr>
        <xdr:cNvPr id="519" name="円/楕円 518"/>
        <xdr:cNvSpPr/>
      </xdr:nvSpPr>
      <xdr:spPr>
        <a:xfrm>
          <a:off x="12763500" y="64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8760</xdr:rowOff>
    </xdr:from>
    <xdr:ext cx="469744" cy="259045"/>
    <xdr:sp macro="" textlink="">
      <xdr:nvSpPr>
        <xdr:cNvPr id="520" name="テキスト ボックス 519"/>
        <xdr:cNvSpPr txBox="1"/>
      </xdr:nvSpPr>
      <xdr:spPr>
        <a:xfrm>
          <a:off x="12579427" y="652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44809</xdr:rowOff>
    </xdr:from>
    <xdr:to>
      <xdr:col>23</xdr:col>
      <xdr:colOff>517525</xdr:colOff>
      <xdr:row>73</xdr:row>
      <xdr:rowOff>116873</xdr:rowOff>
    </xdr:to>
    <xdr:cxnSp macro="">
      <xdr:nvCxnSpPr>
        <xdr:cNvPr id="600" name="直線コネクタ 599"/>
        <xdr:cNvCxnSpPr/>
      </xdr:nvCxnSpPr>
      <xdr:spPr>
        <a:xfrm>
          <a:off x="15481300" y="12560659"/>
          <a:ext cx="838200" cy="7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44809</xdr:rowOff>
    </xdr:from>
    <xdr:to>
      <xdr:col>22</xdr:col>
      <xdr:colOff>365125</xdr:colOff>
      <xdr:row>73</xdr:row>
      <xdr:rowOff>81995</xdr:rowOff>
    </xdr:to>
    <xdr:cxnSp macro="">
      <xdr:nvCxnSpPr>
        <xdr:cNvPr id="603" name="直線コネクタ 602"/>
        <xdr:cNvCxnSpPr/>
      </xdr:nvCxnSpPr>
      <xdr:spPr>
        <a:xfrm flipV="1">
          <a:off x="14592300" y="12560659"/>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81995</xdr:rowOff>
    </xdr:from>
    <xdr:to>
      <xdr:col>21</xdr:col>
      <xdr:colOff>161925</xdr:colOff>
      <xdr:row>74</xdr:row>
      <xdr:rowOff>19957</xdr:rowOff>
    </xdr:to>
    <xdr:cxnSp macro="">
      <xdr:nvCxnSpPr>
        <xdr:cNvPr id="606" name="直線コネクタ 605"/>
        <xdr:cNvCxnSpPr/>
      </xdr:nvCxnSpPr>
      <xdr:spPr>
        <a:xfrm flipV="1">
          <a:off x="13703300" y="12597845"/>
          <a:ext cx="889000" cy="1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19957</xdr:rowOff>
    </xdr:from>
    <xdr:to>
      <xdr:col>19</xdr:col>
      <xdr:colOff>644525</xdr:colOff>
      <xdr:row>74</xdr:row>
      <xdr:rowOff>25030</xdr:rowOff>
    </xdr:to>
    <xdr:cxnSp macro="">
      <xdr:nvCxnSpPr>
        <xdr:cNvPr id="609" name="直線コネクタ 608"/>
        <xdr:cNvCxnSpPr/>
      </xdr:nvCxnSpPr>
      <xdr:spPr>
        <a:xfrm flipV="1">
          <a:off x="12814300" y="12707257"/>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66073</xdr:rowOff>
    </xdr:from>
    <xdr:to>
      <xdr:col>23</xdr:col>
      <xdr:colOff>568325</xdr:colOff>
      <xdr:row>73</xdr:row>
      <xdr:rowOff>167673</xdr:rowOff>
    </xdr:to>
    <xdr:sp macro="" textlink="">
      <xdr:nvSpPr>
        <xdr:cNvPr id="619" name="円/楕円 618"/>
        <xdr:cNvSpPr/>
      </xdr:nvSpPr>
      <xdr:spPr>
        <a:xfrm>
          <a:off x="16268700" y="125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88950</xdr:rowOff>
    </xdr:from>
    <xdr:ext cx="534377" cy="259045"/>
    <xdr:sp macro="" textlink="">
      <xdr:nvSpPr>
        <xdr:cNvPr id="620" name="公債費該当値テキスト"/>
        <xdr:cNvSpPr txBox="1"/>
      </xdr:nvSpPr>
      <xdr:spPr>
        <a:xfrm>
          <a:off x="16370300" y="124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165459</xdr:rowOff>
    </xdr:from>
    <xdr:to>
      <xdr:col>22</xdr:col>
      <xdr:colOff>415925</xdr:colOff>
      <xdr:row>73</xdr:row>
      <xdr:rowOff>95609</xdr:rowOff>
    </xdr:to>
    <xdr:sp macro="" textlink="">
      <xdr:nvSpPr>
        <xdr:cNvPr id="621" name="円/楕円 620"/>
        <xdr:cNvSpPr/>
      </xdr:nvSpPr>
      <xdr:spPr>
        <a:xfrm>
          <a:off x="15430500" y="125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112136</xdr:rowOff>
    </xdr:from>
    <xdr:ext cx="534377" cy="259045"/>
    <xdr:sp macro="" textlink="">
      <xdr:nvSpPr>
        <xdr:cNvPr id="622" name="テキスト ボックス 621"/>
        <xdr:cNvSpPr txBox="1"/>
      </xdr:nvSpPr>
      <xdr:spPr>
        <a:xfrm>
          <a:off x="15214111" y="122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31195</xdr:rowOff>
    </xdr:from>
    <xdr:to>
      <xdr:col>21</xdr:col>
      <xdr:colOff>212725</xdr:colOff>
      <xdr:row>73</xdr:row>
      <xdr:rowOff>132795</xdr:rowOff>
    </xdr:to>
    <xdr:sp macro="" textlink="">
      <xdr:nvSpPr>
        <xdr:cNvPr id="623" name="円/楕円 622"/>
        <xdr:cNvSpPr/>
      </xdr:nvSpPr>
      <xdr:spPr>
        <a:xfrm>
          <a:off x="14541500" y="125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149322</xdr:rowOff>
    </xdr:from>
    <xdr:ext cx="534377" cy="259045"/>
    <xdr:sp macro="" textlink="">
      <xdr:nvSpPr>
        <xdr:cNvPr id="624" name="テキスト ボックス 623"/>
        <xdr:cNvSpPr txBox="1"/>
      </xdr:nvSpPr>
      <xdr:spPr>
        <a:xfrm>
          <a:off x="14325111" y="123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140607</xdr:rowOff>
    </xdr:from>
    <xdr:to>
      <xdr:col>20</xdr:col>
      <xdr:colOff>9525</xdr:colOff>
      <xdr:row>74</xdr:row>
      <xdr:rowOff>70757</xdr:rowOff>
    </xdr:to>
    <xdr:sp macro="" textlink="">
      <xdr:nvSpPr>
        <xdr:cNvPr id="625" name="円/楕円 624"/>
        <xdr:cNvSpPr/>
      </xdr:nvSpPr>
      <xdr:spPr>
        <a:xfrm>
          <a:off x="13652500" y="126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87284</xdr:rowOff>
    </xdr:from>
    <xdr:ext cx="534377" cy="259045"/>
    <xdr:sp macro="" textlink="">
      <xdr:nvSpPr>
        <xdr:cNvPr id="626" name="テキスト ボックス 625"/>
        <xdr:cNvSpPr txBox="1"/>
      </xdr:nvSpPr>
      <xdr:spPr>
        <a:xfrm>
          <a:off x="13436111" y="124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145680</xdr:rowOff>
    </xdr:from>
    <xdr:to>
      <xdr:col>18</xdr:col>
      <xdr:colOff>492125</xdr:colOff>
      <xdr:row>74</xdr:row>
      <xdr:rowOff>75830</xdr:rowOff>
    </xdr:to>
    <xdr:sp macro="" textlink="">
      <xdr:nvSpPr>
        <xdr:cNvPr id="627" name="円/楕円 626"/>
        <xdr:cNvSpPr/>
      </xdr:nvSpPr>
      <xdr:spPr>
        <a:xfrm>
          <a:off x="12763500" y="126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92357</xdr:rowOff>
    </xdr:from>
    <xdr:ext cx="534377" cy="259045"/>
    <xdr:sp macro="" textlink="">
      <xdr:nvSpPr>
        <xdr:cNvPr id="628" name="テキスト ボックス 627"/>
        <xdr:cNvSpPr txBox="1"/>
      </xdr:nvSpPr>
      <xdr:spPr>
        <a:xfrm>
          <a:off x="12547111" y="124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32307</xdr:rowOff>
    </xdr:from>
    <xdr:to>
      <xdr:col>23</xdr:col>
      <xdr:colOff>517525</xdr:colOff>
      <xdr:row>98</xdr:row>
      <xdr:rowOff>22853</xdr:rowOff>
    </xdr:to>
    <xdr:cxnSp macro="">
      <xdr:nvCxnSpPr>
        <xdr:cNvPr id="659" name="直線コネクタ 658"/>
        <xdr:cNvCxnSpPr/>
      </xdr:nvCxnSpPr>
      <xdr:spPr>
        <a:xfrm flipV="1">
          <a:off x="15481300" y="16662957"/>
          <a:ext cx="838200" cy="1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134753</xdr:rowOff>
    </xdr:from>
    <xdr:to>
      <xdr:col>22</xdr:col>
      <xdr:colOff>365125</xdr:colOff>
      <xdr:row>98</xdr:row>
      <xdr:rowOff>22853</xdr:rowOff>
    </xdr:to>
    <xdr:cxnSp macro="">
      <xdr:nvCxnSpPr>
        <xdr:cNvPr id="662" name="直線コネクタ 661"/>
        <xdr:cNvCxnSpPr/>
      </xdr:nvCxnSpPr>
      <xdr:spPr>
        <a:xfrm>
          <a:off x="14592300" y="16765403"/>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88771</xdr:rowOff>
    </xdr:from>
    <xdr:to>
      <xdr:col>21</xdr:col>
      <xdr:colOff>161925</xdr:colOff>
      <xdr:row>97</xdr:row>
      <xdr:rowOff>134753</xdr:rowOff>
    </xdr:to>
    <xdr:cxnSp macro="">
      <xdr:nvCxnSpPr>
        <xdr:cNvPr id="665" name="直線コネクタ 664"/>
        <xdr:cNvCxnSpPr/>
      </xdr:nvCxnSpPr>
      <xdr:spPr>
        <a:xfrm>
          <a:off x="13703300" y="16719421"/>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82680</xdr:rowOff>
    </xdr:from>
    <xdr:to>
      <xdr:col>19</xdr:col>
      <xdr:colOff>644525</xdr:colOff>
      <xdr:row>97</xdr:row>
      <xdr:rowOff>88771</xdr:rowOff>
    </xdr:to>
    <xdr:cxnSp macro="">
      <xdr:nvCxnSpPr>
        <xdr:cNvPr id="668" name="直線コネクタ 667"/>
        <xdr:cNvCxnSpPr/>
      </xdr:nvCxnSpPr>
      <xdr:spPr>
        <a:xfrm>
          <a:off x="12814300" y="16713330"/>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152957</xdr:rowOff>
    </xdr:from>
    <xdr:to>
      <xdr:col>23</xdr:col>
      <xdr:colOff>568325</xdr:colOff>
      <xdr:row>97</xdr:row>
      <xdr:rowOff>83107</xdr:rowOff>
    </xdr:to>
    <xdr:sp macro="" textlink="">
      <xdr:nvSpPr>
        <xdr:cNvPr id="678" name="円/楕円 677"/>
        <xdr:cNvSpPr/>
      </xdr:nvSpPr>
      <xdr:spPr>
        <a:xfrm>
          <a:off x="16268700" y="166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4384</xdr:rowOff>
    </xdr:from>
    <xdr:ext cx="534377" cy="259045"/>
    <xdr:sp macro="" textlink="">
      <xdr:nvSpPr>
        <xdr:cNvPr id="679" name="積立金該当値テキスト"/>
        <xdr:cNvSpPr txBox="1"/>
      </xdr:nvSpPr>
      <xdr:spPr>
        <a:xfrm>
          <a:off x="16370300" y="164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143503</xdr:rowOff>
    </xdr:from>
    <xdr:to>
      <xdr:col>22</xdr:col>
      <xdr:colOff>415925</xdr:colOff>
      <xdr:row>98</xdr:row>
      <xdr:rowOff>73653</xdr:rowOff>
    </xdr:to>
    <xdr:sp macro="" textlink="">
      <xdr:nvSpPr>
        <xdr:cNvPr id="680" name="円/楕円 679"/>
        <xdr:cNvSpPr/>
      </xdr:nvSpPr>
      <xdr:spPr>
        <a:xfrm>
          <a:off x="15430500" y="167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90180</xdr:rowOff>
    </xdr:from>
    <xdr:ext cx="534377" cy="259045"/>
    <xdr:sp macro="" textlink="">
      <xdr:nvSpPr>
        <xdr:cNvPr id="681" name="テキスト ボックス 680"/>
        <xdr:cNvSpPr txBox="1"/>
      </xdr:nvSpPr>
      <xdr:spPr>
        <a:xfrm>
          <a:off x="15214111" y="165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83953</xdr:rowOff>
    </xdr:from>
    <xdr:to>
      <xdr:col>21</xdr:col>
      <xdr:colOff>212725</xdr:colOff>
      <xdr:row>98</xdr:row>
      <xdr:rowOff>14103</xdr:rowOff>
    </xdr:to>
    <xdr:sp macro="" textlink="">
      <xdr:nvSpPr>
        <xdr:cNvPr id="682" name="円/楕円 681"/>
        <xdr:cNvSpPr/>
      </xdr:nvSpPr>
      <xdr:spPr>
        <a:xfrm>
          <a:off x="14541500" y="167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5230</xdr:rowOff>
    </xdr:from>
    <xdr:ext cx="534377" cy="259045"/>
    <xdr:sp macro="" textlink="">
      <xdr:nvSpPr>
        <xdr:cNvPr id="683" name="テキスト ボックス 682"/>
        <xdr:cNvSpPr txBox="1"/>
      </xdr:nvSpPr>
      <xdr:spPr>
        <a:xfrm>
          <a:off x="14325111" y="168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37971</xdr:rowOff>
    </xdr:from>
    <xdr:to>
      <xdr:col>20</xdr:col>
      <xdr:colOff>9525</xdr:colOff>
      <xdr:row>97</xdr:row>
      <xdr:rowOff>139571</xdr:rowOff>
    </xdr:to>
    <xdr:sp macro="" textlink="">
      <xdr:nvSpPr>
        <xdr:cNvPr id="684" name="円/楕円 683"/>
        <xdr:cNvSpPr/>
      </xdr:nvSpPr>
      <xdr:spPr>
        <a:xfrm>
          <a:off x="13652500" y="166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130698</xdr:rowOff>
    </xdr:from>
    <xdr:ext cx="534377" cy="259045"/>
    <xdr:sp macro="" textlink="">
      <xdr:nvSpPr>
        <xdr:cNvPr id="685" name="テキスト ボックス 684"/>
        <xdr:cNvSpPr txBox="1"/>
      </xdr:nvSpPr>
      <xdr:spPr>
        <a:xfrm>
          <a:off x="13436111" y="167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31880</xdr:rowOff>
    </xdr:from>
    <xdr:to>
      <xdr:col>18</xdr:col>
      <xdr:colOff>492125</xdr:colOff>
      <xdr:row>97</xdr:row>
      <xdr:rowOff>133480</xdr:rowOff>
    </xdr:to>
    <xdr:sp macro="" textlink="">
      <xdr:nvSpPr>
        <xdr:cNvPr id="686" name="円/楕円 685"/>
        <xdr:cNvSpPr/>
      </xdr:nvSpPr>
      <xdr:spPr>
        <a:xfrm>
          <a:off x="12763500" y="166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124607</xdr:rowOff>
    </xdr:from>
    <xdr:ext cx="534377" cy="259045"/>
    <xdr:sp macro="" textlink="">
      <xdr:nvSpPr>
        <xdr:cNvPr id="687" name="テキスト ボックス 686"/>
        <xdr:cNvSpPr txBox="1"/>
      </xdr:nvSpPr>
      <xdr:spPr>
        <a:xfrm>
          <a:off x="12547111" y="167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112177</xdr:rowOff>
    </xdr:from>
    <xdr:to>
      <xdr:col>32</xdr:col>
      <xdr:colOff>187325</xdr:colOff>
      <xdr:row>38</xdr:row>
      <xdr:rowOff>112954</xdr:rowOff>
    </xdr:to>
    <xdr:cxnSp macro="">
      <xdr:nvCxnSpPr>
        <xdr:cNvPr id="714" name="直線コネクタ 713"/>
        <xdr:cNvCxnSpPr/>
      </xdr:nvCxnSpPr>
      <xdr:spPr>
        <a:xfrm>
          <a:off x="21323300" y="6627277"/>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112177</xdr:rowOff>
    </xdr:from>
    <xdr:to>
      <xdr:col>31</xdr:col>
      <xdr:colOff>34925</xdr:colOff>
      <xdr:row>38</xdr:row>
      <xdr:rowOff>139700</xdr:rowOff>
    </xdr:to>
    <xdr:cxnSp macro="">
      <xdr:nvCxnSpPr>
        <xdr:cNvPr id="717" name="直線コネクタ 716"/>
        <xdr:cNvCxnSpPr/>
      </xdr:nvCxnSpPr>
      <xdr:spPr>
        <a:xfrm flipV="1">
          <a:off x="20434300" y="6627277"/>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136820</xdr:rowOff>
    </xdr:from>
    <xdr:to>
      <xdr:col>29</xdr:col>
      <xdr:colOff>517525</xdr:colOff>
      <xdr:row>38</xdr:row>
      <xdr:rowOff>139700</xdr:rowOff>
    </xdr:to>
    <xdr:cxnSp macro="">
      <xdr:nvCxnSpPr>
        <xdr:cNvPr id="720" name="直線コネクタ 719"/>
        <xdr:cNvCxnSpPr/>
      </xdr:nvCxnSpPr>
      <xdr:spPr>
        <a:xfrm>
          <a:off x="19545300" y="66519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113868</xdr:rowOff>
    </xdr:from>
    <xdr:to>
      <xdr:col>28</xdr:col>
      <xdr:colOff>314325</xdr:colOff>
      <xdr:row>38</xdr:row>
      <xdr:rowOff>136820</xdr:rowOff>
    </xdr:to>
    <xdr:cxnSp macro="">
      <xdr:nvCxnSpPr>
        <xdr:cNvPr id="723" name="直線コネクタ 722"/>
        <xdr:cNvCxnSpPr/>
      </xdr:nvCxnSpPr>
      <xdr:spPr>
        <a:xfrm>
          <a:off x="18656300" y="6628968"/>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62154</xdr:rowOff>
    </xdr:from>
    <xdr:to>
      <xdr:col>32</xdr:col>
      <xdr:colOff>238125</xdr:colOff>
      <xdr:row>38</xdr:row>
      <xdr:rowOff>163754</xdr:rowOff>
    </xdr:to>
    <xdr:sp macro="" textlink="">
      <xdr:nvSpPr>
        <xdr:cNvPr id="733" name="円/楕円 732"/>
        <xdr:cNvSpPr/>
      </xdr:nvSpPr>
      <xdr:spPr>
        <a:xfrm>
          <a:off x="221107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148531</xdr:rowOff>
    </xdr:from>
    <xdr:ext cx="378565" cy="259045"/>
    <xdr:sp macro="" textlink="">
      <xdr:nvSpPr>
        <xdr:cNvPr id="734" name="投資及び出資金該当値テキスト"/>
        <xdr:cNvSpPr txBox="1"/>
      </xdr:nvSpPr>
      <xdr:spPr>
        <a:xfrm>
          <a:off x="22212300" y="649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61377</xdr:rowOff>
    </xdr:from>
    <xdr:to>
      <xdr:col>31</xdr:col>
      <xdr:colOff>85725</xdr:colOff>
      <xdr:row>38</xdr:row>
      <xdr:rowOff>162977</xdr:rowOff>
    </xdr:to>
    <xdr:sp macro="" textlink="">
      <xdr:nvSpPr>
        <xdr:cNvPr id="735" name="円/楕円 734"/>
        <xdr:cNvSpPr/>
      </xdr:nvSpPr>
      <xdr:spPr>
        <a:xfrm>
          <a:off x="21272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154104</xdr:rowOff>
    </xdr:from>
    <xdr:ext cx="378565" cy="259045"/>
    <xdr:sp macro="" textlink="">
      <xdr:nvSpPr>
        <xdr:cNvPr id="736" name="テキスト ボックス 735"/>
        <xdr:cNvSpPr txBox="1"/>
      </xdr:nvSpPr>
      <xdr:spPr>
        <a:xfrm>
          <a:off x="21134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86020</xdr:rowOff>
    </xdr:from>
    <xdr:to>
      <xdr:col>28</xdr:col>
      <xdr:colOff>365125</xdr:colOff>
      <xdr:row>39</xdr:row>
      <xdr:rowOff>16170</xdr:rowOff>
    </xdr:to>
    <xdr:sp macro="" textlink="">
      <xdr:nvSpPr>
        <xdr:cNvPr id="739" name="円/楕円 738"/>
        <xdr:cNvSpPr/>
      </xdr:nvSpPr>
      <xdr:spPr>
        <a:xfrm>
          <a:off x="19494500" y="66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7297</xdr:rowOff>
    </xdr:from>
    <xdr:ext cx="313932" cy="259045"/>
    <xdr:sp macro="" textlink="">
      <xdr:nvSpPr>
        <xdr:cNvPr id="740" name="テキスト ボックス 739"/>
        <xdr:cNvSpPr txBox="1"/>
      </xdr:nvSpPr>
      <xdr:spPr>
        <a:xfrm>
          <a:off x="19388333" y="669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63068</xdr:rowOff>
    </xdr:from>
    <xdr:to>
      <xdr:col>27</xdr:col>
      <xdr:colOff>161925</xdr:colOff>
      <xdr:row>38</xdr:row>
      <xdr:rowOff>164668</xdr:rowOff>
    </xdr:to>
    <xdr:sp macro="" textlink="">
      <xdr:nvSpPr>
        <xdr:cNvPr id="741" name="円/楕円 740"/>
        <xdr:cNvSpPr/>
      </xdr:nvSpPr>
      <xdr:spPr>
        <a:xfrm>
          <a:off x="18605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155795</xdr:rowOff>
    </xdr:from>
    <xdr:ext cx="378565" cy="259045"/>
    <xdr:sp macro="" textlink="">
      <xdr:nvSpPr>
        <xdr:cNvPr id="742" name="テキスト ボックス 741"/>
        <xdr:cNvSpPr txBox="1"/>
      </xdr:nvSpPr>
      <xdr:spPr>
        <a:xfrm>
          <a:off x="18467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9" name="直線コネクタ 76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2" name="直線コネクタ 77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8" name="直線コネクタ 77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8" name="円/楕円 78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0" name="円/楕円 78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1" name="テキスト ボックス 79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円/楕円 79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70092</xdr:rowOff>
    </xdr:from>
    <xdr:to>
      <xdr:col>32</xdr:col>
      <xdr:colOff>187325</xdr:colOff>
      <xdr:row>78</xdr:row>
      <xdr:rowOff>115912</xdr:rowOff>
    </xdr:to>
    <xdr:cxnSp macro="">
      <xdr:nvCxnSpPr>
        <xdr:cNvPr id="827" name="直線コネクタ 826"/>
        <xdr:cNvCxnSpPr/>
      </xdr:nvCxnSpPr>
      <xdr:spPr>
        <a:xfrm flipV="1">
          <a:off x="21323300" y="13443192"/>
          <a:ext cx="838200" cy="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115912</xdr:rowOff>
    </xdr:from>
    <xdr:to>
      <xdr:col>31</xdr:col>
      <xdr:colOff>34925</xdr:colOff>
      <xdr:row>78</xdr:row>
      <xdr:rowOff>132308</xdr:rowOff>
    </xdr:to>
    <xdr:cxnSp macro="">
      <xdr:nvCxnSpPr>
        <xdr:cNvPr id="830" name="直線コネクタ 829"/>
        <xdr:cNvCxnSpPr/>
      </xdr:nvCxnSpPr>
      <xdr:spPr>
        <a:xfrm flipV="1">
          <a:off x="20434300" y="13489012"/>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36221</xdr:rowOff>
    </xdr:from>
    <xdr:to>
      <xdr:col>29</xdr:col>
      <xdr:colOff>517525</xdr:colOff>
      <xdr:row>78</xdr:row>
      <xdr:rowOff>132308</xdr:rowOff>
    </xdr:to>
    <xdr:cxnSp macro="">
      <xdr:nvCxnSpPr>
        <xdr:cNvPr id="833" name="直線コネクタ 832"/>
        <xdr:cNvCxnSpPr/>
      </xdr:nvCxnSpPr>
      <xdr:spPr>
        <a:xfrm>
          <a:off x="19545300" y="13409321"/>
          <a:ext cx="889000" cy="9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36221</xdr:rowOff>
    </xdr:from>
    <xdr:to>
      <xdr:col>28</xdr:col>
      <xdr:colOff>314325</xdr:colOff>
      <xdr:row>78</xdr:row>
      <xdr:rowOff>132995</xdr:rowOff>
    </xdr:to>
    <xdr:cxnSp macro="">
      <xdr:nvCxnSpPr>
        <xdr:cNvPr id="836" name="直線コネクタ 835"/>
        <xdr:cNvCxnSpPr/>
      </xdr:nvCxnSpPr>
      <xdr:spPr>
        <a:xfrm flipV="1">
          <a:off x="18656300" y="13409321"/>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8" name="テキスト ボックス 837"/>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19292</xdr:rowOff>
    </xdr:from>
    <xdr:to>
      <xdr:col>32</xdr:col>
      <xdr:colOff>238125</xdr:colOff>
      <xdr:row>78</xdr:row>
      <xdr:rowOff>120892</xdr:rowOff>
    </xdr:to>
    <xdr:sp macro="" textlink="">
      <xdr:nvSpPr>
        <xdr:cNvPr id="846" name="円/楕円 845"/>
        <xdr:cNvSpPr/>
      </xdr:nvSpPr>
      <xdr:spPr>
        <a:xfrm>
          <a:off x="221107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105669</xdr:rowOff>
    </xdr:from>
    <xdr:ext cx="534377" cy="259045"/>
    <xdr:sp macro="" textlink="">
      <xdr:nvSpPr>
        <xdr:cNvPr id="847" name="繰出金該当値テキスト"/>
        <xdr:cNvSpPr txBox="1"/>
      </xdr:nvSpPr>
      <xdr:spPr>
        <a:xfrm>
          <a:off x="22212300" y="133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41,481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65112</xdr:rowOff>
    </xdr:from>
    <xdr:to>
      <xdr:col>31</xdr:col>
      <xdr:colOff>85725</xdr:colOff>
      <xdr:row>78</xdr:row>
      <xdr:rowOff>166712</xdr:rowOff>
    </xdr:to>
    <xdr:sp macro="" textlink="">
      <xdr:nvSpPr>
        <xdr:cNvPr id="848" name="円/楕円 847"/>
        <xdr:cNvSpPr/>
      </xdr:nvSpPr>
      <xdr:spPr>
        <a:xfrm>
          <a:off x="21272500" y="13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157839</xdr:rowOff>
    </xdr:from>
    <xdr:ext cx="534377" cy="259045"/>
    <xdr:sp macro="" textlink="">
      <xdr:nvSpPr>
        <xdr:cNvPr id="849" name="テキスト ボックス 848"/>
        <xdr:cNvSpPr txBox="1"/>
      </xdr:nvSpPr>
      <xdr:spPr>
        <a:xfrm>
          <a:off x="21056111" y="135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81508</xdr:rowOff>
    </xdr:from>
    <xdr:to>
      <xdr:col>29</xdr:col>
      <xdr:colOff>568325</xdr:colOff>
      <xdr:row>79</xdr:row>
      <xdr:rowOff>11658</xdr:rowOff>
    </xdr:to>
    <xdr:sp macro="" textlink="">
      <xdr:nvSpPr>
        <xdr:cNvPr id="850" name="円/楕円 849"/>
        <xdr:cNvSpPr/>
      </xdr:nvSpPr>
      <xdr:spPr>
        <a:xfrm>
          <a:off x="20383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2785</xdr:rowOff>
    </xdr:from>
    <xdr:ext cx="534377" cy="259045"/>
    <xdr:sp macro="" textlink="">
      <xdr:nvSpPr>
        <xdr:cNvPr id="851" name="テキスト ボックス 850"/>
        <xdr:cNvSpPr txBox="1"/>
      </xdr:nvSpPr>
      <xdr:spPr>
        <a:xfrm>
          <a:off x="20167111" y="135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156871</xdr:rowOff>
    </xdr:from>
    <xdr:to>
      <xdr:col>28</xdr:col>
      <xdr:colOff>365125</xdr:colOff>
      <xdr:row>78</xdr:row>
      <xdr:rowOff>87021</xdr:rowOff>
    </xdr:to>
    <xdr:sp macro="" textlink="">
      <xdr:nvSpPr>
        <xdr:cNvPr id="852" name="円/楕円 851"/>
        <xdr:cNvSpPr/>
      </xdr:nvSpPr>
      <xdr:spPr>
        <a:xfrm>
          <a:off x="19494500" y="133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78148</xdr:rowOff>
    </xdr:from>
    <xdr:ext cx="534377" cy="259045"/>
    <xdr:sp macro="" textlink="">
      <xdr:nvSpPr>
        <xdr:cNvPr id="853" name="テキスト ボックス 852"/>
        <xdr:cNvSpPr txBox="1"/>
      </xdr:nvSpPr>
      <xdr:spPr>
        <a:xfrm>
          <a:off x="19278111" y="134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82195</xdr:rowOff>
    </xdr:from>
    <xdr:to>
      <xdr:col>27</xdr:col>
      <xdr:colOff>161925</xdr:colOff>
      <xdr:row>79</xdr:row>
      <xdr:rowOff>12345</xdr:rowOff>
    </xdr:to>
    <xdr:sp macro="" textlink="">
      <xdr:nvSpPr>
        <xdr:cNvPr id="854" name="円/楕円 853"/>
        <xdr:cNvSpPr/>
      </xdr:nvSpPr>
      <xdr:spPr>
        <a:xfrm>
          <a:off x="18605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3472</xdr:rowOff>
    </xdr:from>
    <xdr:ext cx="534377" cy="259045"/>
    <xdr:sp macro="" textlink="">
      <xdr:nvSpPr>
        <xdr:cNvPr id="855" name="テキスト ボックス 854"/>
        <xdr:cNvSpPr txBox="1"/>
      </xdr:nvSpPr>
      <xdr:spPr>
        <a:xfrm>
          <a:off x="18389111" y="13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歳出決算総額は住民一人あたり</a:t>
          </a:r>
          <a:r>
            <a:rPr kumimoji="1" lang="en-US" altLang="ja-JP" sz="1300">
              <a:solidFill>
                <a:schemeClr val="dk1"/>
              </a:solidFill>
              <a:effectLst/>
              <a:latin typeface="+mn-lt"/>
              <a:ea typeface="+mn-ea"/>
              <a:cs typeface="+mn-cs"/>
            </a:rPr>
            <a:t>580,165</a:t>
          </a:r>
          <a:r>
            <a:rPr kumimoji="1" lang="ja-JP" altLang="ja-JP" sz="1300">
              <a:solidFill>
                <a:schemeClr val="dk1"/>
              </a:solidFill>
              <a:effectLst/>
              <a:latin typeface="+mn-lt"/>
              <a:ea typeface="+mn-ea"/>
              <a:cs typeface="+mn-cs"/>
            </a:rPr>
            <a:t>円となっている。主な構成項目である人件費は、住民一人あたり</a:t>
          </a:r>
          <a:r>
            <a:rPr kumimoji="1" lang="en-US" altLang="ja-JP" sz="1300">
              <a:solidFill>
                <a:schemeClr val="dk1"/>
              </a:solidFill>
              <a:effectLst/>
              <a:latin typeface="+mn-lt"/>
              <a:ea typeface="+mn-ea"/>
              <a:cs typeface="+mn-cs"/>
            </a:rPr>
            <a:t>73,910</a:t>
          </a:r>
          <a:r>
            <a:rPr kumimoji="1" lang="ja-JP" altLang="ja-JP" sz="1300">
              <a:solidFill>
                <a:schemeClr val="dk1"/>
              </a:solidFill>
              <a:effectLst/>
              <a:latin typeface="+mn-lt"/>
              <a:ea typeface="+mn-ea"/>
              <a:cs typeface="+mn-cs"/>
            </a:rPr>
            <a:t>円となっており、職員数削減の効果もあって減少傾向となっている。類似団体との比較でも、人口</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人当たり職員数が類似団体</a:t>
          </a:r>
          <a:r>
            <a:rPr kumimoji="1" lang="en-US" altLang="ja-JP" sz="1300">
              <a:solidFill>
                <a:schemeClr val="dk1"/>
              </a:solidFill>
              <a:effectLst/>
              <a:latin typeface="+mn-lt"/>
              <a:ea typeface="+mn-ea"/>
              <a:cs typeface="+mn-cs"/>
            </a:rPr>
            <a:t>9.31</a:t>
          </a:r>
          <a:r>
            <a:rPr kumimoji="1" lang="ja-JP" altLang="ja-JP" sz="1300">
              <a:solidFill>
                <a:schemeClr val="dk1"/>
              </a:solidFill>
              <a:effectLst/>
              <a:latin typeface="+mn-lt"/>
              <a:ea typeface="+mn-ea"/>
              <a:cs typeface="+mn-cs"/>
            </a:rPr>
            <a:t>人に対し、当市</a:t>
          </a:r>
          <a:r>
            <a:rPr kumimoji="1" lang="en-US" altLang="ja-JP" sz="1300">
              <a:solidFill>
                <a:schemeClr val="dk1"/>
              </a:solidFill>
              <a:effectLst/>
              <a:latin typeface="+mn-lt"/>
              <a:ea typeface="+mn-ea"/>
              <a:cs typeface="+mn-cs"/>
            </a:rPr>
            <a:t>8.44</a:t>
          </a:r>
          <a:r>
            <a:rPr kumimoji="1" lang="ja-JP" altLang="ja-JP" sz="1300">
              <a:solidFill>
                <a:schemeClr val="dk1"/>
              </a:solidFill>
              <a:effectLst/>
              <a:latin typeface="+mn-lt"/>
              <a:ea typeface="+mn-ea"/>
              <a:cs typeface="+mn-cs"/>
            </a:rPr>
            <a:t>人と低くなっているほか、ラスパイレス指数も</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％程度低いことから、類似団体平均より低い数値となっている。一方で、「（</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市町村経常経費分析表」にもあるように、退職金決算額や物件費中の臨時職員賃金は、類似団体よりも高い結果となっている。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補助費等は、住民一人あたり</a:t>
          </a:r>
          <a:r>
            <a:rPr kumimoji="1" lang="en-US" altLang="ja-JP" sz="1300">
              <a:solidFill>
                <a:schemeClr val="dk1"/>
              </a:solidFill>
              <a:effectLst/>
              <a:latin typeface="+mn-lt"/>
              <a:ea typeface="+mn-ea"/>
              <a:cs typeface="+mn-cs"/>
            </a:rPr>
            <a:t>100,019</a:t>
          </a:r>
          <a:r>
            <a:rPr kumimoji="1" lang="ja-JP" altLang="ja-JP" sz="1300">
              <a:solidFill>
                <a:schemeClr val="dk1"/>
              </a:solidFill>
              <a:effectLst/>
              <a:latin typeface="+mn-lt"/>
              <a:ea typeface="+mn-ea"/>
              <a:cs typeface="+mn-cs"/>
            </a:rPr>
            <a:t>円で、類似団体中</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位で類似団体平均</a:t>
          </a:r>
          <a:r>
            <a:rPr kumimoji="1" lang="en-US" altLang="ja-JP" sz="1300">
              <a:solidFill>
                <a:schemeClr val="dk1"/>
              </a:solidFill>
              <a:effectLst/>
              <a:latin typeface="+mn-lt"/>
              <a:ea typeface="+mn-ea"/>
              <a:cs typeface="+mn-cs"/>
            </a:rPr>
            <a:t>66,384</a:t>
          </a:r>
          <a:r>
            <a:rPr kumimoji="1" lang="ja-JP" altLang="ja-JP" sz="1300">
              <a:solidFill>
                <a:schemeClr val="dk1"/>
              </a:solidFill>
              <a:effectLst/>
              <a:latin typeface="+mn-lt"/>
              <a:ea typeface="+mn-ea"/>
              <a:cs typeface="+mn-cs"/>
            </a:rPr>
            <a:t>円よりも大幅に高い数値となっている。要因は下水道事業会計への繰出基準等に基づく補助金（企業債償還財源等）が多額となっている点と、淡路広域水道企業団への高料金対策補助金による影響が大きい。これらは過去に整備した費用への繰出金にあたるため、近い将来に大きな変動は見込めないものとなっている。なお、下水道事業補助金は補助費等で計上しているため、繰出金は類似団体より低い数値となっている。</a:t>
          </a:r>
          <a:endParaRPr lang="ja-JP" altLang="ja-JP" sz="1300">
            <a:effectLst/>
          </a:endParaRPr>
        </a:p>
        <a:p>
          <a:r>
            <a:rPr kumimoji="1" lang="ja-JP" altLang="ja-JP" sz="1300">
              <a:solidFill>
                <a:schemeClr val="dk1"/>
              </a:solidFill>
              <a:effectLst/>
              <a:latin typeface="+mn-lt"/>
              <a:ea typeface="+mn-ea"/>
              <a:cs typeface="+mn-cs"/>
            </a:rPr>
            <a:t>　普通建設事業費は住民一人あたり</a:t>
          </a:r>
          <a:r>
            <a:rPr kumimoji="1" lang="en-US" altLang="ja-JP" sz="1300">
              <a:solidFill>
                <a:schemeClr val="dk1"/>
              </a:solidFill>
              <a:effectLst/>
              <a:latin typeface="+mn-lt"/>
              <a:ea typeface="+mn-ea"/>
              <a:cs typeface="+mn-cs"/>
            </a:rPr>
            <a:t>79,914</a:t>
          </a:r>
          <a:r>
            <a:rPr kumimoji="1" lang="ja-JP" altLang="ja-JP" sz="1300">
              <a:solidFill>
                <a:schemeClr val="dk1"/>
              </a:solidFill>
              <a:effectLst/>
              <a:latin typeface="+mn-lt"/>
              <a:ea typeface="+mn-ea"/>
              <a:cs typeface="+mn-cs"/>
            </a:rPr>
            <a:t>千円で、類似団体よりも低い結果となっているが、近年は施設の大規模改修対象施設が増えているため、今後も高い水準で推移することが見込まれる。このため、公共施設等総合管理計画に基づき、事業の取捨選択を徹底していき、事業費の減少を目指すこととしてい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年度にかけてコストが減少した要因は、庁舎建設事業の終了によるものである。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49,265
48,984
229.01
29,735,087
28,581,810
959,834
17,129,306
36,657,896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60833</xdr:rowOff>
    </xdr:from>
    <xdr:to>
      <xdr:col>6</xdr:col>
      <xdr:colOff>511175</xdr:colOff>
      <xdr:row>36</xdr:row>
      <xdr:rowOff>129794</xdr:rowOff>
    </xdr:to>
    <xdr:cxnSp macro="">
      <xdr:nvCxnSpPr>
        <xdr:cNvPr id="61" name="直線コネクタ 60"/>
        <xdr:cNvCxnSpPr/>
      </xdr:nvCxnSpPr>
      <xdr:spPr>
        <a:xfrm>
          <a:off x="3797300" y="6233033"/>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60833</xdr:rowOff>
    </xdr:from>
    <xdr:to>
      <xdr:col>5</xdr:col>
      <xdr:colOff>358775</xdr:colOff>
      <xdr:row>36</xdr:row>
      <xdr:rowOff>140653</xdr:rowOff>
    </xdr:to>
    <xdr:cxnSp macro="">
      <xdr:nvCxnSpPr>
        <xdr:cNvPr id="64" name="直線コネクタ 63"/>
        <xdr:cNvCxnSpPr/>
      </xdr:nvCxnSpPr>
      <xdr:spPr>
        <a:xfrm flipV="1">
          <a:off x="2908300" y="6233033"/>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77407</xdr:rowOff>
    </xdr:from>
    <xdr:to>
      <xdr:col>4</xdr:col>
      <xdr:colOff>155575</xdr:colOff>
      <xdr:row>36</xdr:row>
      <xdr:rowOff>140653</xdr:rowOff>
    </xdr:to>
    <xdr:cxnSp macro="">
      <xdr:nvCxnSpPr>
        <xdr:cNvPr id="67" name="直線コネクタ 66"/>
        <xdr:cNvCxnSpPr/>
      </xdr:nvCxnSpPr>
      <xdr:spPr>
        <a:xfrm>
          <a:off x="2019300" y="6249607"/>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155702</xdr:rowOff>
    </xdr:from>
    <xdr:to>
      <xdr:col>2</xdr:col>
      <xdr:colOff>638175</xdr:colOff>
      <xdr:row>36</xdr:row>
      <xdr:rowOff>77407</xdr:rowOff>
    </xdr:to>
    <xdr:cxnSp macro="">
      <xdr:nvCxnSpPr>
        <xdr:cNvPr id="70" name="直線コネクタ 69"/>
        <xdr:cNvCxnSpPr/>
      </xdr:nvCxnSpPr>
      <xdr:spPr>
        <a:xfrm>
          <a:off x="1130300" y="6156452"/>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78994</xdr:rowOff>
    </xdr:from>
    <xdr:to>
      <xdr:col>6</xdr:col>
      <xdr:colOff>561975</xdr:colOff>
      <xdr:row>37</xdr:row>
      <xdr:rowOff>9144</xdr:rowOff>
    </xdr:to>
    <xdr:sp macro="" textlink="">
      <xdr:nvSpPr>
        <xdr:cNvPr id="80" name="円/楕円 79"/>
        <xdr:cNvSpPr/>
      </xdr:nvSpPr>
      <xdr:spPr>
        <a:xfrm>
          <a:off x="45847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57421</xdr:rowOff>
    </xdr:from>
    <xdr:ext cx="469744" cy="259045"/>
    <xdr:sp macro="" textlink="">
      <xdr:nvSpPr>
        <xdr:cNvPr id="81" name="議会費該当値テキスト"/>
        <xdr:cNvSpPr txBox="1"/>
      </xdr:nvSpPr>
      <xdr:spPr>
        <a:xfrm>
          <a:off x="4686300"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10033</xdr:rowOff>
    </xdr:from>
    <xdr:to>
      <xdr:col>5</xdr:col>
      <xdr:colOff>409575</xdr:colOff>
      <xdr:row>36</xdr:row>
      <xdr:rowOff>111633</xdr:rowOff>
    </xdr:to>
    <xdr:sp macro="" textlink="">
      <xdr:nvSpPr>
        <xdr:cNvPr id="82" name="円/楕円 81"/>
        <xdr:cNvSpPr/>
      </xdr:nvSpPr>
      <xdr:spPr>
        <a:xfrm>
          <a:off x="3746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102760</xdr:rowOff>
    </xdr:from>
    <xdr:ext cx="469744" cy="259045"/>
    <xdr:sp macro="" textlink="">
      <xdr:nvSpPr>
        <xdr:cNvPr id="83" name="テキスト ボックス 82"/>
        <xdr:cNvSpPr txBox="1"/>
      </xdr:nvSpPr>
      <xdr:spPr>
        <a:xfrm>
          <a:off x="3562427"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89853</xdr:rowOff>
    </xdr:from>
    <xdr:to>
      <xdr:col>4</xdr:col>
      <xdr:colOff>206375</xdr:colOff>
      <xdr:row>37</xdr:row>
      <xdr:rowOff>20003</xdr:rowOff>
    </xdr:to>
    <xdr:sp macro="" textlink="">
      <xdr:nvSpPr>
        <xdr:cNvPr id="84" name="円/楕円 83"/>
        <xdr:cNvSpPr/>
      </xdr:nvSpPr>
      <xdr:spPr>
        <a:xfrm>
          <a:off x="2857500" y="62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11130</xdr:rowOff>
    </xdr:from>
    <xdr:ext cx="469744" cy="259045"/>
    <xdr:sp macro="" textlink="">
      <xdr:nvSpPr>
        <xdr:cNvPr id="85" name="テキスト ボックス 84"/>
        <xdr:cNvSpPr txBox="1"/>
      </xdr:nvSpPr>
      <xdr:spPr>
        <a:xfrm>
          <a:off x="2673427" y="63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26607</xdr:rowOff>
    </xdr:from>
    <xdr:to>
      <xdr:col>3</xdr:col>
      <xdr:colOff>3175</xdr:colOff>
      <xdr:row>36</xdr:row>
      <xdr:rowOff>128207</xdr:rowOff>
    </xdr:to>
    <xdr:sp macro="" textlink="">
      <xdr:nvSpPr>
        <xdr:cNvPr id="86" name="円/楕円 85"/>
        <xdr:cNvSpPr/>
      </xdr:nvSpPr>
      <xdr:spPr>
        <a:xfrm>
          <a:off x="1968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119334</xdr:rowOff>
    </xdr:from>
    <xdr:ext cx="469744" cy="259045"/>
    <xdr:sp macro="" textlink="">
      <xdr:nvSpPr>
        <xdr:cNvPr id="87" name="テキスト ボックス 86"/>
        <xdr:cNvSpPr txBox="1"/>
      </xdr:nvSpPr>
      <xdr:spPr>
        <a:xfrm>
          <a:off x="1784427" y="62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104902</xdr:rowOff>
    </xdr:from>
    <xdr:to>
      <xdr:col>1</xdr:col>
      <xdr:colOff>485775</xdr:colOff>
      <xdr:row>36</xdr:row>
      <xdr:rowOff>35052</xdr:rowOff>
    </xdr:to>
    <xdr:sp macro="" textlink="">
      <xdr:nvSpPr>
        <xdr:cNvPr id="88" name="円/楕円 87"/>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26179</xdr:rowOff>
    </xdr:from>
    <xdr:ext cx="469744" cy="259045"/>
    <xdr:sp macro="" textlink="">
      <xdr:nvSpPr>
        <xdr:cNvPr id="89" name="テキスト ボックス 88"/>
        <xdr:cNvSpPr txBox="1"/>
      </xdr:nvSpPr>
      <xdr:spPr>
        <a:xfrm>
          <a:off x="895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94735</xdr:rowOff>
    </xdr:from>
    <xdr:to>
      <xdr:col>6</xdr:col>
      <xdr:colOff>511175</xdr:colOff>
      <xdr:row>57</xdr:row>
      <xdr:rowOff>159558</xdr:rowOff>
    </xdr:to>
    <xdr:cxnSp macro="">
      <xdr:nvCxnSpPr>
        <xdr:cNvPr id="119" name="直線コネクタ 118"/>
        <xdr:cNvCxnSpPr/>
      </xdr:nvCxnSpPr>
      <xdr:spPr>
        <a:xfrm>
          <a:off x="3797300" y="9695935"/>
          <a:ext cx="838200" cy="23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94735</xdr:rowOff>
    </xdr:from>
    <xdr:to>
      <xdr:col>5</xdr:col>
      <xdr:colOff>358775</xdr:colOff>
      <xdr:row>57</xdr:row>
      <xdr:rowOff>113678</xdr:rowOff>
    </xdr:to>
    <xdr:cxnSp macro="">
      <xdr:nvCxnSpPr>
        <xdr:cNvPr id="122" name="直線コネクタ 121"/>
        <xdr:cNvCxnSpPr/>
      </xdr:nvCxnSpPr>
      <xdr:spPr>
        <a:xfrm flipV="1">
          <a:off x="2908300" y="9695935"/>
          <a:ext cx="889000" cy="1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113678</xdr:rowOff>
    </xdr:from>
    <xdr:to>
      <xdr:col>4</xdr:col>
      <xdr:colOff>155575</xdr:colOff>
      <xdr:row>58</xdr:row>
      <xdr:rowOff>57686</xdr:rowOff>
    </xdr:to>
    <xdr:cxnSp macro="">
      <xdr:nvCxnSpPr>
        <xdr:cNvPr id="125" name="直線コネクタ 124"/>
        <xdr:cNvCxnSpPr/>
      </xdr:nvCxnSpPr>
      <xdr:spPr>
        <a:xfrm flipV="1">
          <a:off x="2019300" y="9886328"/>
          <a:ext cx="889000" cy="1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48976</xdr:rowOff>
    </xdr:from>
    <xdr:to>
      <xdr:col>2</xdr:col>
      <xdr:colOff>638175</xdr:colOff>
      <xdr:row>58</xdr:row>
      <xdr:rowOff>57686</xdr:rowOff>
    </xdr:to>
    <xdr:cxnSp macro="">
      <xdr:nvCxnSpPr>
        <xdr:cNvPr id="128" name="直線コネクタ 127"/>
        <xdr:cNvCxnSpPr/>
      </xdr:nvCxnSpPr>
      <xdr:spPr>
        <a:xfrm>
          <a:off x="1130300" y="9993076"/>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108758</xdr:rowOff>
    </xdr:from>
    <xdr:to>
      <xdr:col>6</xdr:col>
      <xdr:colOff>561975</xdr:colOff>
      <xdr:row>58</xdr:row>
      <xdr:rowOff>38908</xdr:rowOff>
    </xdr:to>
    <xdr:sp macro="" textlink="">
      <xdr:nvSpPr>
        <xdr:cNvPr id="138" name="円/楕円 137"/>
        <xdr:cNvSpPr/>
      </xdr:nvSpPr>
      <xdr:spPr>
        <a:xfrm>
          <a:off x="4584700" y="98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87185</xdr:rowOff>
    </xdr:from>
    <xdr:ext cx="534377" cy="259045"/>
    <xdr:sp macro="" textlink="">
      <xdr:nvSpPr>
        <xdr:cNvPr id="139" name="総務費該当値テキスト"/>
        <xdr:cNvSpPr txBox="1"/>
      </xdr:nvSpPr>
      <xdr:spPr>
        <a:xfrm>
          <a:off x="4686300" y="985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43935</xdr:rowOff>
    </xdr:from>
    <xdr:to>
      <xdr:col>5</xdr:col>
      <xdr:colOff>409575</xdr:colOff>
      <xdr:row>56</xdr:row>
      <xdr:rowOff>145535</xdr:rowOff>
    </xdr:to>
    <xdr:sp macro="" textlink="">
      <xdr:nvSpPr>
        <xdr:cNvPr id="140" name="円/楕円 139"/>
        <xdr:cNvSpPr/>
      </xdr:nvSpPr>
      <xdr:spPr>
        <a:xfrm>
          <a:off x="3746500" y="96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162062</xdr:rowOff>
    </xdr:from>
    <xdr:ext cx="599010" cy="259045"/>
    <xdr:sp macro="" textlink="">
      <xdr:nvSpPr>
        <xdr:cNvPr id="141" name="テキスト ボックス 140"/>
        <xdr:cNvSpPr txBox="1"/>
      </xdr:nvSpPr>
      <xdr:spPr>
        <a:xfrm>
          <a:off x="3497794" y="942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62878</xdr:rowOff>
    </xdr:from>
    <xdr:to>
      <xdr:col>4</xdr:col>
      <xdr:colOff>206375</xdr:colOff>
      <xdr:row>57</xdr:row>
      <xdr:rowOff>164478</xdr:rowOff>
    </xdr:to>
    <xdr:sp macro="" textlink="">
      <xdr:nvSpPr>
        <xdr:cNvPr id="142" name="円/楕円 141"/>
        <xdr:cNvSpPr/>
      </xdr:nvSpPr>
      <xdr:spPr>
        <a:xfrm>
          <a:off x="2857500" y="98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9555</xdr:rowOff>
    </xdr:from>
    <xdr:ext cx="534377" cy="259045"/>
    <xdr:sp macro="" textlink="">
      <xdr:nvSpPr>
        <xdr:cNvPr id="143" name="テキスト ボックス 142"/>
        <xdr:cNvSpPr txBox="1"/>
      </xdr:nvSpPr>
      <xdr:spPr>
        <a:xfrm>
          <a:off x="2641111" y="961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6886</xdr:rowOff>
    </xdr:from>
    <xdr:to>
      <xdr:col>3</xdr:col>
      <xdr:colOff>3175</xdr:colOff>
      <xdr:row>58</xdr:row>
      <xdr:rowOff>108486</xdr:rowOff>
    </xdr:to>
    <xdr:sp macro="" textlink="">
      <xdr:nvSpPr>
        <xdr:cNvPr id="144" name="円/楕円 143"/>
        <xdr:cNvSpPr/>
      </xdr:nvSpPr>
      <xdr:spPr>
        <a:xfrm>
          <a:off x="1968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99613</xdr:rowOff>
    </xdr:from>
    <xdr:ext cx="534377" cy="259045"/>
    <xdr:sp macro="" textlink="">
      <xdr:nvSpPr>
        <xdr:cNvPr id="145" name="テキスト ボックス 144"/>
        <xdr:cNvSpPr txBox="1"/>
      </xdr:nvSpPr>
      <xdr:spPr>
        <a:xfrm>
          <a:off x="1752111" y="100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169626</xdr:rowOff>
    </xdr:from>
    <xdr:to>
      <xdr:col>1</xdr:col>
      <xdr:colOff>485775</xdr:colOff>
      <xdr:row>58</xdr:row>
      <xdr:rowOff>99776</xdr:rowOff>
    </xdr:to>
    <xdr:sp macro="" textlink="">
      <xdr:nvSpPr>
        <xdr:cNvPr id="146" name="円/楕円 145"/>
        <xdr:cNvSpPr/>
      </xdr:nvSpPr>
      <xdr:spPr>
        <a:xfrm>
          <a:off x="1079500" y="99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90903</xdr:rowOff>
    </xdr:from>
    <xdr:ext cx="534377" cy="259045"/>
    <xdr:sp macro="" textlink="">
      <xdr:nvSpPr>
        <xdr:cNvPr id="147" name="テキスト ボックス 146"/>
        <xdr:cNvSpPr txBox="1"/>
      </xdr:nvSpPr>
      <xdr:spPr>
        <a:xfrm>
          <a:off x="863111" y="1003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14590</xdr:rowOff>
    </xdr:from>
    <xdr:to>
      <xdr:col>6</xdr:col>
      <xdr:colOff>511175</xdr:colOff>
      <xdr:row>76</xdr:row>
      <xdr:rowOff>163137</xdr:rowOff>
    </xdr:to>
    <xdr:cxnSp macro="">
      <xdr:nvCxnSpPr>
        <xdr:cNvPr id="179" name="直線コネクタ 178"/>
        <xdr:cNvCxnSpPr/>
      </xdr:nvCxnSpPr>
      <xdr:spPr>
        <a:xfrm flipV="1">
          <a:off x="3797300" y="13044790"/>
          <a:ext cx="838200" cy="14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163137</xdr:rowOff>
    </xdr:from>
    <xdr:to>
      <xdr:col>5</xdr:col>
      <xdr:colOff>358775</xdr:colOff>
      <xdr:row>77</xdr:row>
      <xdr:rowOff>67528</xdr:rowOff>
    </xdr:to>
    <xdr:cxnSp macro="">
      <xdr:nvCxnSpPr>
        <xdr:cNvPr id="182" name="直線コネクタ 181"/>
        <xdr:cNvCxnSpPr/>
      </xdr:nvCxnSpPr>
      <xdr:spPr>
        <a:xfrm flipV="1">
          <a:off x="2908300" y="13193337"/>
          <a:ext cx="889000" cy="7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67528</xdr:rowOff>
    </xdr:from>
    <xdr:to>
      <xdr:col>4</xdr:col>
      <xdr:colOff>155575</xdr:colOff>
      <xdr:row>77</xdr:row>
      <xdr:rowOff>95341</xdr:rowOff>
    </xdr:to>
    <xdr:cxnSp macro="">
      <xdr:nvCxnSpPr>
        <xdr:cNvPr id="185" name="直線コネクタ 184"/>
        <xdr:cNvCxnSpPr/>
      </xdr:nvCxnSpPr>
      <xdr:spPr>
        <a:xfrm flipV="1">
          <a:off x="2019300" y="1326917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72797</xdr:rowOff>
    </xdr:from>
    <xdr:to>
      <xdr:col>2</xdr:col>
      <xdr:colOff>638175</xdr:colOff>
      <xdr:row>77</xdr:row>
      <xdr:rowOff>95341</xdr:rowOff>
    </xdr:to>
    <xdr:cxnSp macro="">
      <xdr:nvCxnSpPr>
        <xdr:cNvPr id="188" name="直線コネクタ 187"/>
        <xdr:cNvCxnSpPr/>
      </xdr:nvCxnSpPr>
      <xdr:spPr>
        <a:xfrm>
          <a:off x="1130300" y="13274447"/>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135241</xdr:rowOff>
    </xdr:from>
    <xdr:to>
      <xdr:col>6</xdr:col>
      <xdr:colOff>561975</xdr:colOff>
      <xdr:row>76</xdr:row>
      <xdr:rowOff>65391</xdr:rowOff>
    </xdr:to>
    <xdr:sp macro="" textlink="">
      <xdr:nvSpPr>
        <xdr:cNvPr id="198" name="円/楕円 197"/>
        <xdr:cNvSpPr/>
      </xdr:nvSpPr>
      <xdr:spPr>
        <a:xfrm>
          <a:off x="4584700" y="129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113667</xdr:rowOff>
    </xdr:from>
    <xdr:ext cx="599010" cy="259045"/>
    <xdr:sp macro="" textlink="">
      <xdr:nvSpPr>
        <xdr:cNvPr id="199" name="民生費該当値テキスト"/>
        <xdr:cNvSpPr txBox="1"/>
      </xdr:nvSpPr>
      <xdr:spPr>
        <a:xfrm>
          <a:off x="4686300" y="1297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144,993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112337</xdr:rowOff>
    </xdr:from>
    <xdr:to>
      <xdr:col>5</xdr:col>
      <xdr:colOff>409575</xdr:colOff>
      <xdr:row>77</xdr:row>
      <xdr:rowOff>42487</xdr:rowOff>
    </xdr:to>
    <xdr:sp macro="" textlink="">
      <xdr:nvSpPr>
        <xdr:cNvPr id="200" name="円/楕円 199"/>
        <xdr:cNvSpPr/>
      </xdr:nvSpPr>
      <xdr:spPr>
        <a:xfrm>
          <a:off x="3746500" y="1314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33614</xdr:rowOff>
    </xdr:from>
    <xdr:ext cx="599010" cy="259045"/>
    <xdr:sp macro="" textlink="">
      <xdr:nvSpPr>
        <xdr:cNvPr id="201" name="テキスト ボックス 200"/>
        <xdr:cNvSpPr txBox="1"/>
      </xdr:nvSpPr>
      <xdr:spPr>
        <a:xfrm>
          <a:off x="3497794" y="1323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16728</xdr:rowOff>
    </xdr:from>
    <xdr:to>
      <xdr:col>4</xdr:col>
      <xdr:colOff>206375</xdr:colOff>
      <xdr:row>77</xdr:row>
      <xdr:rowOff>118328</xdr:rowOff>
    </xdr:to>
    <xdr:sp macro="" textlink="">
      <xdr:nvSpPr>
        <xdr:cNvPr id="202" name="円/楕円 201"/>
        <xdr:cNvSpPr/>
      </xdr:nvSpPr>
      <xdr:spPr>
        <a:xfrm>
          <a:off x="2857500" y="132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109455</xdr:rowOff>
    </xdr:from>
    <xdr:ext cx="599010" cy="259045"/>
    <xdr:sp macro="" textlink="">
      <xdr:nvSpPr>
        <xdr:cNvPr id="203" name="テキスト ボックス 202"/>
        <xdr:cNvSpPr txBox="1"/>
      </xdr:nvSpPr>
      <xdr:spPr>
        <a:xfrm>
          <a:off x="2608794" y="1331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44541</xdr:rowOff>
    </xdr:from>
    <xdr:to>
      <xdr:col>3</xdr:col>
      <xdr:colOff>3175</xdr:colOff>
      <xdr:row>77</xdr:row>
      <xdr:rowOff>146141</xdr:rowOff>
    </xdr:to>
    <xdr:sp macro="" textlink="">
      <xdr:nvSpPr>
        <xdr:cNvPr id="204" name="円/楕円 203"/>
        <xdr:cNvSpPr/>
      </xdr:nvSpPr>
      <xdr:spPr>
        <a:xfrm>
          <a:off x="1968500" y="132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137268</xdr:rowOff>
    </xdr:from>
    <xdr:ext cx="599010" cy="259045"/>
    <xdr:sp macro="" textlink="">
      <xdr:nvSpPr>
        <xdr:cNvPr id="205" name="テキスト ボックス 204"/>
        <xdr:cNvSpPr txBox="1"/>
      </xdr:nvSpPr>
      <xdr:spPr>
        <a:xfrm>
          <a:off x="1719794" y="133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21997</xdr:rowOff>
    </xdr:from>
    <xdr:to>
      <xdr:col>1</xdr:col>
      <xdr:colOff>485775</xdr:colOff>
      <xdr:row>77</xdr:row>
      <xdr:rowOff>123597</xdr:rowOff>
    </xdr:to>
    <xdr:sp macro="" textlink="">
      <xdr:nvSpPr>
        <xdr:cNvPr id="206" name="円/楕円 205"/>
        <xdr:cNvSpPr/>
      </xdr:nvSpPr>
      <xdr:spPr>
        <a:xfrm>
          <a:off x="1079500" y="132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114724</xdr:rowOff>
    </xdr:from>
    <xdr:ext cx="599010" cy="259045"/>
    <xdr:sp macro="" textlink="">
      <xdr:nvSpPr>
        <xdr:cNvPr id="207" name="テキスト ボックス 206"/>
        <xdr:cNvSpPr txBox="1"/>
      </xdr:nvSpPr>
      <xdr:spPr>
        <a:xfrm>
          <a:off x="830794" y="133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134786</xdr:rowOff>
    </xdr:from>
    <xdr:to>
      <xdr:col>6</xdr:col>
      <xdr:colOff>511175</xdr:colOff>
      <xdr:row>98</xdr:row>
      <xdr:rowOff>52913</xdr:rowOff>
    </xdr:to>
    <xdr:cxnSp macro="">
      <xdr:nvCxnSpPr>
        <xdr:cNvPr id="239" name="直線コネクタ 238"/>
        <xdr:cNvCxnSpPr/>
      </xdr:nvCxnSpPr>
      <xdr:spPr>
        <a:xfrm flipV="1">
          <a:off x="3797300" y="16765436"/>
          <a:ext cx="838200" cy="8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67283</xdr:rowOff>
    </xdr:from>
    <xdr:to>
      <xdr:col>5</xdr:col>
      <xdr:colOff>358775</xdr:colOff>
      <xdr:row>98</xdr:row>
      <xdr:rowOff>52913</xdr:rowOff>
    </xdr:to>
    <xdr:cxnSp macro="">
      <xdr:nvCxnSpPr>
        <xdr:cNvPr id="242" name="直線コネクタ 241"/>
        <xdr:cNvCxnSpPr/>
      </xdr:nvCxnSpPr>
      <xdr:spPr>
        <a:xfrm>
          <a:off x="2908300" y="16697933"/>
          <a:ext cx="889000" cy="15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67283</xdr:rowOff>
    </xdr:from>
    <xdr:to>
      <xdr:col>4</xdr:col>
      <xdr:colOff>155575</xdr:colOff>
      <xdr:row>98</xdr:row>
      <xdr:rowOff>58629</xdr:rowOff>
    </xdr:to>
    <xdr:cxnSp macro="">
      <xdr:nvCxnSpPr>
        <xdr:cNvPr id="245" name="直線コネクタ 244"/>
        <xdr:cNvCxnSpPr/>
      </xdr:nvCxnSpPr>
      <xdr:spPr>
        <a:xfrm flipV="1">
          <a:off x="2019300" y="16697933"/>
          <a:ext cx="889000" cy="1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58629</xdr:rowOff>
    </xdr:from>
    <xdr:to>
      <xdr:col>2</xdr:col>
      <xdr:colOff>638175</xdr:colOff>
      <xdr:row>98</xdr:row>
      <xdr:rowOff>110472</xdr:rowOff>
    </xdr:to>
    <xdr:cxnSp macro="">
      <xdr:nvCxnSpPr>
        <xdr:cNvPr id="248" name="直線コネクタ 247"/>
        <xdr:cNvCxnSpPr/>
      </xdr:nvCxnSpPr>
      <xdr:spPr>
        <a:xfrm flipV="1">
          <a:off x="1130300" y="16860729"/>
          <a:ext cx="889000" cy="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83986</xdr:rowOff>
    </xdr:from>
    <xdr:to>
      <xdr:col>6</xdr:col>
      <xdr:colOff>561975</xdr:colOff>
      <xdr:row>98</xdr:row>
      <xdr:rowOff>14136</xdr:rowOff>
    </xdr:to>
    <xdr:sp macro="" textlink="">
      <xdr:nvSpPr>
        <xdr:cNvPr id="258" name="円/楕円 257"/>
        <xdr:cNvSpPr/>
      </xdr:nvSpPr>
      <xdr:spPr>
        <a:xfrm>
          <a:off x="4584700" y="167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62413</xdr:rowOff>
    </xdr:from>
    <xdr:ext cx="534377" cy="259045"/>
    <xdr:sp macro="" textlink="">
      <xdr:nvSpPr>
        <xdr:cNvPr id="259" name="衛生費該当値テキスト"/>
        <xdr:cNvSpPr txBox="1"/>
      </xdr:nvSpPr>
      <xdr:spPr>
        <a:xfrm>
          <a:off x="4686300" y="166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2113</xdr:rowOff>
    </xdr:from>
    <xdr:to>
      <xdr:col>5</xdr:col>
      <xdr:colOff>409575</xdr:colOff>
      <xdr:row>98</xdr:row>
      <xdr:rowOff>103713</xdr:rowOff>
    </xdr:to>
    <xdr:sp macro="" textlink="">
      <xdr:nvSpPr>
        <xdr:cNvPr id="260" name="円/楕円 259"/>
        <xdr:cNvSpPr/>
      </xdr:nvSpPr>
      <xdr:spPr>
        <a:xfrm>
          <a:off x="3746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94840</xdr:rowOff>
    </xdr:from>
    <xdr:ext cx="534377" cy="259045"/>
    <xdr:sp macro="" textlink="">
      <xdr:nvSpPr>
        <xdr:cNvPr id="261" name="テキスト ボックス 260"/>
        <xdr:cNvSpPr txBox="1"/>
      </xdr:nvSpPr>
      <xdr:spPr>
        <a:xfrm>
          <a:off x="3530111" y="168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16483</xdr:rowOff>
    </xdr:from>
    <xdr:to>
      <xdr:col>4</xdr:col>
      <xdr:colOff>206375</xdr:colOff>
      <xdr:row>97</xdr:row>
      <xdr:rowOff>118083</xdr:rowOff>
    </xdr:to>
    <xdr:sp macro="" textlink="">
      <xdr:nvSpPr>
        <xdr:cNvPr id="262" name="円/楕円 261"/>
        <xdr:cNvSpPr/>
      </xdr:nvSpPr>
      <xdr:spPr>
        <a:xfrm>
          <a:off x="2857500" y="166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109210</xdr:rowOff>
    </xdr:from>
    <xdr:ext cx="534377" cy="259045"/>
    <xdr:sp macro="" textlink="">
      <xdr:nvSpPr>
        <xdr:cNvPr id="263" name="テキスト ボックス 262"/>
        <xdr:cNvSpPr txBox="1"/>
      </xdr:nvSpPr>
      <xdr:spPr>
        <a:xfrm>
          <a:off x="2641111" y="167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7829</xdr:rowOff>
    </xdr:from>
    <xdr:to>
      <xdr:col>3</xdr:col>
      <xdr:colOff>3175</xdr:colOff>
      <xdr:row>98</xdr:row>
      <xdr:rowOff>109429</xdr:rowOff>
    </xdr:to>
    <xdr:sp macro="" textlink="">
      <xdr:nvSpPr>
        <xdr:cNvPr id="264" name="円/楕円 263"/>
        <xdr:cNvSpPr/>
      </xdr:nvSpPr>
      <xdr:spPr>
        <a:xfrm>
          <a:off x="1968500" y="168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100556</xdr:rowOff>
    </xdr:from>
    <xdr:ext cx="534377" cy="259045"/>
    <xdr:sp macro="" textlink="">
      <xdr:nvSpPr>
        <xdr:cNvPr id="265" name="テキスト ボックス 264"/>
        <xdr:cNvSpPr txBox="1"/>
      </xdr:nvSpPr>
      <xdr:spPr>
        <a:xfrm>
          <a:off x="1752111" y="1690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59672</xdr:rowOff>
    </xdr:from>
    <xdr:to>
      <xdr:col>1</xdr:col>
      <xdr:colOff>485775</xdr:colOff>
      <xdr:row>98</xdr:row>
      <xdr:rowOff>161272</xdr:rowOff>
    </xdr:to>
    <xdr:sp macro="" textlink="">
      <xdr:nvSpPr>
        <xdr:cNvPr id="266" name="円/楕円 265"/>
        <xdr:cNvSpPr/>
      </xdr:nvSpPr>
      <xdr:spPr>
        <a:xfrm>
          <a:off x="1079500" y="168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152399</xdr:rowOff>
    </xdr:from>
    <xdr:ext cx="534377" cy="259045"/>
    <xdr:sp macro="" textlink="">
      <xdr:nvSpPr>
        <xdr:cNvPr id="267" name="テキスト ボックス 266"/>
        <xdr:cNvSpPr txBox="1"/>
      </xdr:nvSpPr>
      <xdr:spPr>
        <a:xfrm>
          <a:off x="863111" y="169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166560</xdr:rowOff>
    </xdr:from>
    <xdr:to>
      <xdr:col>15</xdr:col>
      <xdr:colOff>180975</xdr:colOff>
      <xdr:row>38</xdr:row>
      <xdr:rowOff>61214</xdr:rowOff>
    </xdr:to>
    <xdr:cxnSp macro="">
      <xdr:nvCxnSpPr>
        <xdr:cNvPr id="296" name="直線コネクタ 295"/>
        <xdr:cNvCxnSpPr/>
      </xdr:nvCxnSpPr>
      <xdr:spPr>
        <a:xfrm>
          <a:off x="9639300" y="6510210"/>
          <a:ext cx="8382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119697</xdr:rowOff>
    </xdr:from>
    <xdr:to>
      <xdr:col>14</xdr:col>
      <xdr:colOff>28575</xdr:colOff>
      <xdr:row>37</xdr:row>
      <xdr:rowOff>166560</xdr:rowOff>
    </xdr:to>
    <xdr:cxnSp macro="">
      <xdr:nvCxnSpPr>
        <xdr:cNvPr id="299" name="直線コネクタ 298"/>
        <xdr:cNvCxnSpPr/>
      </xdr:nvCxnSpPr>
      <xdr:spPr>
        <a:xfrm>
          <a:off x="8750300" y="646334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44831</xdr:rowOff>
    </xdr:from>
    <xdr:to>
      <xdr:col>12</xdr:col>
      <xdr:colOff>511175</xdr:colOff>
      <xdr:row>37</xdr:row>
      <xdr:rowOff>119697</xdr:rowOff>
    </xdr:to>
    <xdr:cxnSp macro="">
      <xdr:nvCxnSpPr>
        <xdr:cNvPr id="302" name="直線コネクタ 301"/>
        <xdr:cNvCxnSpPr/>
      </xdr:nvCxnSpPr>
      <xdr:spPr>
        <a:xfrm>
          <a:off x="7861300" y="6388481"/>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128079</xdr:rowOff>
    </xdr:from>
    <xdr:to>
      <xdr:col>11</xdr:col>
      <xdr:colOff>307975</xdr:colOff>
      <xdr:row>37</xdr:row>
      <xdr:rowOff>44831</xdr:rowOff>
    </xdr:to>
    <xdr:cxnSp macro="">
      <xdr:nvCxnSpPr>
        <xdr:cNvPr id="305" name="直線コネクタ 304"/>
        <xdr:cNvCxnSpPr/>
      </xdr:nvCxnSpPr>
      <xdr:spPr>
        <a:xfrm>
          <a:off x="6972300" y="6300279"/>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10414</xdr:rowOff>
    </xdr:from>
    <xdr:to>
      <xdr:col>15</xdr:col>
      <xdr:colOff>231775</xdr:colOff>
      <xdr:row>38</xdr:row>
      <xdr:rowOff>112014</xdr:rowOff>
    </xdr:to>
    <xdr:sp macro="" textlink="">
      <xdr:nvSpPr>
        <xdr:cNvPr id="315" name="円/楕円 314"/>
        <xdr:cNvSpPr/>
      </xdr:nvSpPr>
      <xdr:spPr>
        <a:xfrm>
          <a:off x="104267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160291</xdr:rowOff>
    </xdr:from>
    <xdr:ext cx="378565" cy="259045"/>
    <xdr:sp macro="" textlink="">
      <xdr:nvSpPr>
        <xdr:cNvPr id="316" name="労働費該当値テキスト"/>
        <xdr:cNvSpPr txBox="1"/>
      </xdr:nvSpPr>
      <xdr:spPr>
        <a:xfrm>
          <a:off x="10528300"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115760</xdr:rowOff>
    </xdr:from>
    <xdr:to>
      <xdr:col>14</xdr:col>
      <xdr:colOff>79375</xdr:colOff>
      <xdr:row>38</xdr:row>
      <xdr:rowOff>45910</xdr:rowOff>
    </xdr:to>
    <xdr:sp macro="" textlink="">
      <xdr:nvSpPr>
        <xdr:cNvPr id="317" name="円/楕円 316"/>
        <xdr:cNvSpPr/>
      </xdr:nvSpPr>
      <xdr:spPr>
        <a:xfrm>
          <a:off x="95885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37037</xdr:rowOff>
    </xdr:from>
    <xdr:ext cx="469744" cy="259045"/>
    <xdr:sp macro="" textlink="">
      <xdr:nvSpPr>
        <xdr:cNvPr id="318" name="テキスト ボックス 317"/>
        <xdr:cNvSpPr txBox="1"/>
      </xdr:nvSpPr>
      <xdr:spPr>
        <a:xfrm>
          <a:off x="9404427" y="655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68897</xdr:rowOff>
    </xdr:from>
    <xdr:to>
      <xdr:col>12</xdr:col>
      <xdr:colOff>561975</xdr:colOff>
      <xdr:row>37</xdr:row>
      <xdr:rowOff>170497</xdr:rowOff>
    </xdr:to>
    <xdr:sp macro="" textlink="">
      <xdr:nvSpPr>
        <xdr:cNvPr id="319" name="円/楕円 318"/>
        <xdr:cNvSpPr/>
      </xdr:nvSpPr>
      <xdr:spPr>
        <a:xfrm>
          <a:off x="86995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161624</xdr:rowOff>
    </xdr:from>
    <xdr:ext cx="469744" cy="259045"/>
    <xdr:sp macro="" textlink="">
      <xdr:nvSpPr>
        <xdr:cNvPr id="320" name="テキスト ボックス 319"/>
        <xdr:cNvSpPr txBox="1"/>
      </xdr:nvSpPr>
      <xdr:spPr>
        <a:xfrm>
          <a:off x="8515427" y="65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165481</xdr:rowOff>
    </xdr:from>
    <xdr:to>
      <xdr:col>11</xdr:col>
      <xdr:colOff>358775</xdr:colOff>
      <xdr:row>37</xdr:row>
      <xdr:rowOff>95631</xdr:rowOff>
    </xdr:to>
    <xdr:sp macro="" textlink="">
      <xdr:nvSpPr>
        <xdr:cNvPr id="321" name="円/楕円 320"/>
        <xdr:cNvSpPr/>
      </xdr:nvSpPr>
      <xdr:spPr>
        <a:xfrm>
          <a:off x="7810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86758</xdr:rowOff>
    </xdr:from>
    <xdr:ext cx="469744" cy="259045"/>
    <xdr:sp macro="" textlink="">
      <xdr:nvSpPr>
        <xdr:cNvPr id="322" name="テキスト ボックス 321"/>
        <xdr:cNvSpPr txBox="1"/>
      </xdr:nvSpPr>
      <xdr:spPr>
        <a:xfrm>
          <a:off x="7626427"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77279</xdr:rowOff>
    </xdr:from>
    <xdr:to>
      <xdr:col>10</xdr:col>
      <xdr:colOff>155575</xdr:colOff>
      <xdr:row>37</xdr:row>
      <xdr:rowOff>7429</xdr:rowOff>
    </xdr:to>
    <xdr:sp macro="" textlink="">
      <xdr:nvSpPr>
        <xdr:cNvPr id="323" name="円/楕円 322"/>
        <xdr:cNvSpPr/>
      </xdr:nvSpPr>
      <xdr:spPr>
        <a:xfrm>
          <a:off x="6921500" y="62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170006</xdr:rowOff>
    </xdr:from>
    <xdr:ext cx="469744" cy="259045"/>
    <xdr:sp macro="" textlink="">
      <xdr:nvSpPr>
        <xdr:cNvPr id="324" name="テキスト ボックス 323"/>
        <xdr:cNvSpPr txBox="1"/>
      </xdr:nvSpPr>
      <xdr:spPr>
        <a:xfrm>
          <a:off x="6737427" y="634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92087</xdr:rowOff>
    </xdr:from>
    <xdr:to>
      <xdr:col>15</xdr:col>
      <xdr:colOff>180975</xdr:colOff>
      <xdr:row>56</xdr:row>
      <xdr:rowOff>88824</xdr:rowOff>
    </xdr:to>
    <xdr:cxnSp macro="">
      <xdr:nvCxnSpPr>
        <xdr:cNvPr id="353" name="直線コネクタ 352"/>
        <xdr:cNvCxnSpPr/>
      </xdr:nvCxnSpPr>
      <xdr:spPr>
        <a:xfrm>
          <a:off x="9639300" y="9521837"/>
          <a:ext cx="838200" cy="1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92087</xdr:rowOff>
    </xdr:from>
    <xdr:to>
      <xdr:col>14</xdr:col>
      <xdr:colOff>28575</xdr:colOff>
      <xdr:row>57</xdr:row>
      <xdr:rowOff>6147</xdr:rowOff>
    </xdr:to>
    <xdr:cxnSp macro="">
      <xdr:nvCxnSpPr>
        <xdr:cNvPr id="356" name="直線コネクタ 355"/>
        <xdr:cNvCxnSpPr/>
      </xdr:nvCxnSpPr>
      <xdr:spPr>
        <a:xfrm flipV="1">
          <a:off x="8750300" y="9521837"/>
          <a:ext cx="889000" cy="2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146291</xdr:rowOff>
    </xdr:from>
    <xdr:to>
      <xdr:col>12</xdr:col>
      <xdr:colOff>511175</xdr:colOff>
      <xdr:row>57</xdr:row>
      <xdr:rowOff>6147</xdr:rowOff>
    </xdr:to>
    <xdr:cxnSp macro="">
      <xdr:nvCxnSpPr>
        <xdr:cNvPr id="359" name="直線コネクタ 358"/>
        <xdr:cNvCxnSpPr/>
      </xdr:nvCxnSpPr>
      <xdr:spPr>
        <a:xfrm>
          <a:off x="7861300" y="9747491"/>
          <a:ext cx="889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146291</xdr:rowOff>
    </xdr:from>
    <xdr:to>
      <xdr:col>11</xdr:col>
      <xdr:colOff>307975</xdr:colOff>
      <xdr:row>56</xdr:row>
      <xdr:rowOff>168211</xdr:rowOff>
    </xdr:to>
    <xdr:cxnSp macro="">
      <xdr:nvCxnSpPr>
        <xdr:cNvPr id="362" name="直線コネクタ 361"/>
        <xdr:cNvCxnSpPr/>
      </xdr:nvCxnSpPr>
      <xdr:spPr>
        <a:xfrm flipV="1">
          <a:off x="6972300" y="9747491"/>
          <a:ext cx="889000" cy="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38024</xdr:rowOff>
    </xdr:from>
    <xdr:to>
      <xdr:col>15</xdr:col>
      <xdr:colOff>231775</xdr:colOff>
      <xdr:row>56</xdr:row>
      <xdr:rowOff>139624</xdr:rowOff>
    </xdr:to>
    <xdr:sp macro="" textlink="">
      <xdr:nvSpPr>
        <xdr:cNvPr id="372" name="円/楕円 371"/>
        <xdr:cNvSpPr/>
      </xdr:nvSpPr>
      <xdr:spPr>
        <a:xfrm>
          <a:off x="10426700" y="96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60901</xdr:rowOff>
    </xdr:from>
    <xdr:ext cx="534377" cy="259045"/>
    <xdr:sp macro="" textlink="">
      <xdr:nvSpPr>
        <xdr:cNvPr id="373" name="農林水産業費該当値テキスト"/>
        <xdr:cNvSpPr txBox="1"/>
      </xdr:nvSpPr>
      <xdr:spPr>
        <a:xfrm>
          <a:off x="10528300" y="94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41287</xdr:rowOff>
    </xdr:from>
    <xdr:to>
      <xdr:col>14</xdr:col>
      <xdr:colOff>79375</xdr:colOff>
      <xdr:row>55</xdr:row>
      <xdr:rowOff>142887</xdr:rowOff>
    </xdr:to>
    <xdr:sp macro="" textlink="">
      <xdr:nvSpPr>
        <xdr:cNvPr id="374" name="円/楕円 373"/>
        <xdr:cNvSpPr/>
      </xdr:nvSpPr>
      <xdr:spPr>
        <a:xfrm>
          <a:off x="9588500" y="94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159414</xdr:rowOff>
    </xdr:from>
    <xdr:ext cx="534377" cy="259045"/>
    <xdr:sp macro="" textlink="">
      <xdr:nvSpPr>
        <xdr:cNvPr id="375" name="テキスト ボックス 374"/>
        <xdr:cNvSpPr txBox="1"/>
      </xdr:nvSpPr>
      <xdr:spPr>
        <a:xfrm>
          <a:off x="9372111" y="92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126797</xdr:rowOff>
    </xdr:from>
    <xdr:to>
      <xdr:col>12</xdr:col>
      <xdr:colOff>561975</xdr:colOff>
      <xdr:row>57</xdr:row>
      <xdr:rowOff>56947</xdr:rowOff>
    </xdr:to>
    <xdr:sp macro="" textlink="">
      <xdr:nvSpPr>
        <xdr:cNvPr id="376" name="円/楕円 375"/>
        <xdr:cNvSpPr/>
      </xdr:nvSpPr>
      <xdr:spPr>
        <a:xfrm>
          <a:off x="8699500" y="97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73474</xdr:rowOff>
    </xdr:from>
    <xdr:ext cx="534377" cy="259045"/>
    <xdr:sp macro="" textlink="">
      <xdr:nvSpPr>
        <xdr:cNvPr id="377" name="テキスト ボックス 376"/>
        <xdr:cNvSpPr txBox="1"/>
      </xdr:nvSpPr>
      <xdr:spPr>
        <a:xfrm>
          <a:off x="8483111" y="95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95491</xdr:rowOff>
    </xdr:from>
    <xdr:to>
      <xdr:col>11</xdr:col>
      <xdr:colOff>358775</xdr:colOff>
      <xdr:row>57</xdr:row>
      <xdr:rowOff>25641</xdr:rowOff>
    </xdr:to>
    <xdr:sp macro="" textlink="">
      <xdr:nvSpPr>
        <xdr:cNvPr id="378" name="円/楕円 377"/>
        <xdr:cNvSpPr/>
      </xdr:nvSpPr>
      <xdr:spPr>
        <a:xfrm>
          <a:off x="7810500" y="96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42168</xdr:rowOff>
    </xdr:from>
    <xdr:ext cx="534377" cy="259045"/>
    <xdr:sp macro="" textlink="">
      <xdr:nvSpPr>
        <xdr:cNvPr id="379" name="テキスト ボックス 378"/>
        <xdr:cNvSpPr txBox="1"/>
      </xdr:nvSpPr>
      <xdr:spPr>
        <a:xfrm>
          <a:off x="7594111" y="94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117411</xdr:rowOff>
    </xdr:from>
    <xdr:to>
      <xdr:col>10</xdr:col>
      <xdr:colOff>155575</xdr:colOff>
      <xdr:row>57</xdr:row>
      <xdr:rowOff>47561</xdr:rowOff>
    </xdr:to>
    <xdr:sp macro="" textlink="">
      <xdr:nvSpPr>
        <xdr:cNvPr id="380" name="円/楕円 379"/>
        <xdr:cNvSpPr/>
      </xdr:nvSpPr>
      <xdr:spPr>
        <a:xfrm>
          <a:off x="6921500" y="97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64088</xdr:rowOff>
    </xdr:from>
    <xdr:ext cx="534377" cy="259045"/>
    <xdr:sp macro="" textlink="">
      <xdr:nvSpPr>
        <xdr:cNvPr id="381" name="テキスト ボックス 380"/>
        <xdr:cNvSpPr txBox="1"/>
      </xdr:nvSpPr>
      <xdr:spPr>
        <a:xfrm>
          <a:off x="6705111" y="94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7950</xdr:rowOff>
    </xdr:from>
    <xdr:to>
      <xdr:col>15</xdr:col>
      <xdr:colOff>180975</xdr:colOff>
      <xdr:row>77</xdr:row>
      <xdr:rowOff>88531</xdr:rowOff>
    </xdr:to>
    <xdr:cxnSp macro="">
      <xdr:nvCxnSpPr>
        <xdr:cNvPr id="410" name="直線コネクタ 409"/>
        <xdr:cNvCxnSpPr/>
      </xdr:nvCxnSpPr>
      <xdr:spPr>
        <a:xfrm flipV="1">
          <a:off x="9639300" y="12695250"/>
          <a:ext cx="838200" cy="59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109677</xdr:rowOff>
    </xdr:from>
    <xdr:to>
      <xdr:col>14</xdr:col>
      <xdr:colOff>28575</xdr:colOff>
      <xdr:row>77</xdr:row>
      <xdr:rowOff>88531</xdr:rowOff>
    </xdr:to>
    <xdr:cxnSp macro="">
      <xdr:nvCxnSpPr>
        <xdr:cNvPr id="413" name="直線コネクタ 412"/>
        <xdr:cNvCxnSpPr/>
      </xdr:nvCxnSpPr>
      <xdr:spPr>
        <a:xfrm>
          <a:off x="8750300" y="13139877"/>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40182</xdr:rowOff>
    </xdr:from>
    <xdr:to>
      <xdr:col>12</xdr:col>
      <xdr:colOff>511175</xdr:colOff>
      <xdr:row>76</xdr:row>
      <xdr:rowOff>109677</xdr:rowOff>
    </xdr:to>
    <xdr:cxnSp macro="">
      <xdr:nvCxnSpPr>
        <xdr:cNvPr id="416" name="直線コネクタ 415"/>
        <xdr:cNvCxnSpPr/>
      </xdr:nvCxnSpPr>
      <xdr:spPr>
        <a:xfrm>
          <a:off x="7861300" y="1307038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99314</xdr:rowOff>
    </xdr:from>
    <xdr:to>
      <xdr:col>11</xdr:col>
      <xdr:colOff>307975</xdr:colOff>
      <xdr:row>76</xdr:row>
      <xdr:rowOff>40182</xdr:rowOff>
    </xdr:to>
    <xdr:cxnSp macro="">
      <xdr:nvCxnSpPr>
        <xdr:cNvPr id="419" name="直線コネクタ 418"/>
        <xdr:cNvCxnSpPr/>
      </xdr:nvCxnSpPr>
      <xdr:spPr>
        <a:xfrm>
          <a:off x="6972300" y="12786614"/>
          <a:ext cx="889000" cy="2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3" name="テキスト ボックス 422"/>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128600</xdr:rowOff>
    </xdr:from>
    <xdr:to>
      <xdr:col>15</xdr:col>
      <xdr:colOff>231775</xdr:colOff>
      <xdr:row>74</xdr:row>
      <xdr:rowOff>58750</xdr:rowOff>
    </xdr:to>
    <xdr:sp macro="" textlink="">
      <xdr:nvSpPr>
        <xdr:cNvPr id="429" name="円/楕円 428"/>
        <xdr:cNvSpPr/>
      </xdr:nvSpPr>
      <xdr:spPr>
        <a:xfrm>
          <a:off x="10426700" y="126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151477</xdr:rowOff>
    </xdr:from>
    <xdr:ext cx="534377" cy="259045"/>
    <xdr:sp macro="" textlink="">
      <xdr:nvSpPr>
        <xdr:cNvPr id="430" name="商工費該当値テキスト"/>
        <xdr:cNvSpPr txBox="1"/>
      </xdr:nvSpPr>
      <xdr:spPr>
        <a:xfrm>
          <a:off x="10528300" y="12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37731</xdr:rowOff>
    </xdr:from>
    <xdr:to>
      <xdr:col>14</xdr:col>
      <xdr:colOff>79375</xdr:colOff>
      <xdr:row>77</xdr:row>
      <xdr:rowOff>139331</xdr:rowOff>
    </xdr:to>
    <xdr:sp macro="" textlink="">
      <xdr:nvSpPr>
        <xdr:cNvPr id="431" name="円/楕円 430"/>
        <xdr:cNvSpPr/>
      </xdr:nvSpPr>
      <xdr:spPr>
        <a:xfrm>
          <a:off x="9588500" y="132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130458</xdr:rowOff>
    </xdr:from>
    <xdr:ext cx="469744" cy="259045"/>
    <xdr:sp macro="" textlink="">
      <xdr:nvSpPr>
        <xdr:cNvPr id="432" name="テキスト ボックス 431"/>
        <xdr:cNvSpPr txBox="1"/>
      </xdr:nvSpPr>
      <xdr:spPr>
        <a:xfrm>
          <a:off x="9404427" y="1333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58877</xdr:rowOff>
    </xdr:from>
    <xdr:to>
      <xdr:col>12</xdr:col>
      <xdr:colOff>561975</xdr:colOff>
      <xdr:row>76</xdr:row>
      <xdr:rowOff>160477</xdr:rowOff>
    </xdr:to>
    <xdr:sp macro="" textlink="">
      <xdr:nvSpPr>
        <xdr:cNvPr id="433" name="円/楕円 432"/>
        <xdr:cNvSpPr/>
      </xdr:nvSpPr>
      <xdr:spPr>
        <a:xfrm>
          <a:off x="8699500" y="130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151604</xdr:rowOff>
    </xdr:from>
    <xdr:ext cx="534377" cy="259045"/>
    <xdr:sp macro="" textlink="">
      <xdr:nvSpPr>
        <xdr:cNvPr id="434" name="テキスト ボックス 433"/>
        <xdr:cNvSpPr txBox="1"/>
      </xdr:nvSpPr>
      <xdr:spPr>
        <a:xfrm>
          <a:off x="8483111" y="131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160832</xdr:rowOff>
    </xdr:from>
    <xdr:to>
      <xdr:col>11</xdr:col>
      <xdr:colOff>358775</xdr:colOff>
      <xdr:row>76</xdr:row>
      <xdr:rowOff>90982</xdr:rowOff>
    </xdr:to>
    <xdr:sp macro="" textlink="">
      <xdr:nvSpPr>
        <xdr:cNvPr id="435" name="円/楕円 434"/>
        <xdr:cNvSpPr/>
      </xdr:nvSpPr>
      <xdr:spPr>
        <a:xfrm>
          <a:off x="7810500" y="130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107510</xdr:rowOff>
    </xdr:from>
    <xdr:ext cx="534377" cy="259045"/>
    <xdr:sp macro="" textlink="">
      <xdr:nvSpPr>
        <xdr:cNvPr id="436" name="テキスト ボックス 435"/>
        <xdr:cNvSpPr txBox="1"/>
      </xdr:nvSpPr>
      <xdr:spPr>
        <a:xfrm>
          <a:off x="7594111" y="127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48514</xdr:rowOff>
    </xdr:from>
    <xdr:to>
      <xdr:col>10</xdr:col>
      <xdr:colOff>155575</xdr:colOff>
      <xdr:row>74</xdr:row>
      <xdr:rowOff>150114</xdr:rowOff>
    </xdr:to>
    <xdr:sp macro="" textlink="">
      <xdr:nvSpPr>
        <xdr:cNvPr id="437" name="円/楕円 436"/>
        <xdr:cNvSpPr/>
      </xdr:nvSpPr>
      <xdr:spPr>
        <a:xfrm>
          <a:off x="6921500" y="127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166641</xdr:rowOff>
    </xdr:from>
    <xdr:ext cx="534377" cy="259045"/>
    <xdr:sp macro="" textlink="">
      <xdr:nvSpPr>
        <xdr:cNvPr id="438" name="テキスト ボックス 437"/>
        <xdr:cNvSpPr txBox="1"/>
      </xdr:nvSpPr>
      <xdr:spPr>
        <a:xfrm>
          <a:off x="6705111" y="125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137117</xdr:rowOff>
    </xdr:from>
    <xdr:to>
      <xdr:col>15</xdr:col>
      <xdr:colOff>180975</xdr:colOff>
      <xdr:row>96</xdr:row>
      <xdr:rowOff>104823</xdr:rowOff>
    </xdr:to>
    <xdr:cxnSp macro="">
      <xdr:nvCxnSpPr>
        <xdr:cNvPr id="467" name="直線コネクタ 466"/>
        <xdr:cNvCxnSpPr/>
      </xdr:nvCxnSpPr>
      <xdr:spPr>
        <a:xfrm>
          <a:off x="9639300" y="16424867"/>
          <a:ext cx="838200" cy="1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137117</xdr:rowOff>
    </xdr:from>
    <xdr:to>
      <xdr:col>14</xdr:col>
      <xdr:colOff>28575</xdr:colOff>
      <xdr:row>96</xdr:row>
      <xdr:rowOff>47208</xdr:rowOff>
    </xdr:to>
    <xdr:cxnSp macro="">
      <xdr:nvCxnSpPr>
        <xdr:cNvPr id="470" name="直線コネクタ 469"/>
        <xdr:cNvCxnSpPr/>
      </xdr:nvCxnSpPr>
      <xdr:spPr>
        <a:xfrm flipV="1">
          <a:off x="8750300" y="16424867"/>
          <a:ext cx="889000" cy="8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47208</xdr:rowOff>
    </xdr:from>
    <xdr:to>
      <xdr:col>12</xdr:col>
      <xdr:colOff>511175</xdr:colOff>
      <xdr:row>96</xdr:row>
      <xdr:rowOff>78710</xdr:rowOff>
    </xdr:to>
    <xdr:cxnSp macro="">
      <xdr:nvCxnSpPr>
        <xdr:cNvPr id="473" name="直線コネクタ 472"/>
        <xdr:cNvCxnSpPr/>
      </xdr:nvCxnSpPr>
      <xdr:spPr>
        <a:xfrm flipV="1">
          <a:off x="7861300" y="16506408"/>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78710</xdr:rowOff>
    </xdr:from>
    <xdr:to>
      <xdr:col>11</xdr:col>
      <xdr:colOff>307975</xdr:colOff>
      <xdr:row>96</xdr:row>
      <xdr:rowOff>136195</xdr:rowOff>
    </xdr:to>
    <xdr:cxnSp macro="">
      <xdr:nvCxnSpPr>
        <xdr:cNvPr id="476" name="直線コネクタ 475"/>
        <xdr:cNvCxnSpPr/>
      </xdr:nvCxnSpPr>
      <xdr:spPr>
        <a:xfrm flipV="1">
          <a:off x="6972300" y="16537910"/>
          <a:ext cx="889000" cy="5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54023</xdr:rowOff>
    </xdr:from>
    <xdr:to>
      <xdr:col>15</xdr:col>
      <xdr:colOff>231775</xdr:colOff>
      <xdr:row>96</xdr:row>
      <xdr:rowOff>155623</xdr:rowOff>
    </xdr:to>
    <xdr:sp macro="" textlink="">
      <xdr:nvSpPr>
        <xdr:cNvPr id="486" name="円/楕円 485"/>
        <xdr:cNvSpPr/>
      </xdr:nvSpPr>
      <xdr:spPr>
        <a:xfrm>
          <a:off x="10426700" y="165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76900</xdr:rowOff>
    </xdr:from>
    <xdr:ext cx="534377" cy="259045"/>
    <xdr:sp macro="" textlink="">
      <xdr:nvSpPr>
        <xdr:cNvPr id="487" name="土木費該当値テキスト"/>
        <xdr:cNvSpPr txBox="1"/>
      </xdr:nvSpPr>
      <xdr:spPr>
        <a:xfrm>
          <a:off x="10528300" y="163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59,577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86317</xdr:rowOff>
    </xdr:from>
    <xdr:to>
      <xdr:col>14</xdr:col>
      <xdr:colOff>79375</xdr:colOff>
      <xdr:row>96</xdr:row>
      <xdr:rowOff>16467</xdr:rowOff>
    </xdr:to>
    <xdr:sp macro="" textlink="">
      <xdr:nvSpPr>
        <xdr:cNvPr id="488" name="円/楕円 487"/>
        <xdr:cNvSpPr/>
      </xdr:nvSpPr>
      <xdr:spPr>
        <a:xfrm>
          <a:off x="9588500" y="163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32994</xdr:rowOff>
    </xdr:from>
    <xdr:ext cx="534377" cy="259045"/>
    <xdr:sp macro="" textlink="">
      <xdr:nvSpPr>
        <xdr:cNvPr id="489" name="テキスト ボックス 488"/>
        <xdr:cNvSpPr txBox="1"/>
      </xdr:nvSpPr>
      <xdr:spPr>
        <a:xfrm>
          <a:off x="9372111" y="161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167858</xdr:rowOff>
    </xdr:from>
    <xdr:to>
      <xdr:col>12</xdr:col>
      <xdr:colOff>561975</xdr:colOff>
      <xdr:row>96</xdr:row>
      <xdr:rowOff>98008</xdr:rowOff>
    </xdr:to>
    <xdr:sp macro="" textlink="">
      <xdr:nvSpPr>
        <xdr:cNvPr id="490" name="円/楕円 489"/>
        <xdr:cNvSpPr/>
      </xdr:nvSpPr>
      <xdr:spPr>
        <a:xfrm>
          <a:off x="8699500" y="164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114535</xdr:rowOff>
    </xdr:from>
    <xdr:ext cx="534377" cy="259045"/>
    <xdr:sp macro="" textlink="">
      <xdr:nvSpPr>
        <xdr:cNvPr id="491" name="テキスト ボックス 490"/>
        <xdr:cNvSpPr txBox="1"/>
      </xdr:nvSpPr>
      <xdr:spPr>
        <a:xfrm>
          <a:off x="8483111" y="162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27910</xdr:rowOff>
    </xdr:from>
    <xdr:to>
      <xdr:col>11</xdr:col>
      <xdr:colOff>358775</xdr:colOff>
      <xdr:row>96</xdr:row>
      <xdr:rowOff>129510</xdr:rowOff>
    </xdr:to>
    <xdr:sp macro="" textlink="">
      <xdr:nvSpPr>
        <xdr:cNvPr id="492" name="円/楕円 491"/>
        <xdr:cNvSpPr/>
      </xdr:nvSpPr>
      <xdr:spPr>
        <a:xfrm>
          <a:off x="7810500" y="164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146037</xdr:rowOff>
    </xdr:from>
    <xdr:ext cx="534377" cy="259045"/>
    <xdr:sp macro="" textlink="">
      <xdr:nvSpPr>
        <xdr:cNvPr id="493" name="テキスト ボックス 492"/>
        <xdr:cNvSpPr txBox="1"/>
      </xdr:nvSpPr>
      <xdr:spPr>
        <a:xfrm>
          <a:off x="7594111" y="162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85395</xdr:rowOff>
    </xdr:from>
    <xdr:to>
      <xdr:col>10</xdr:col>
      <xdr:colOff>155575</xdr:colOff>
      <xdr:row>97</xdr:row>
      <xdr:rowOff>15545</xdr:rowOff>
    </xdr:to>
    <xdr:sp macro="" textlink="">
      <xdr:nvSpPr>
        <xdr:cNvPr id="494" name="円/楕円 493"/>
        <xdr:cNvSpPr/>
      </xdr:nvSpPr>
      <xdr:spPr>
        <a:xfrm>
          <a:off x="6921500" y="165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32072</xdr:rowOff>
    </xdr:from>
    <xdr:ext cx="534377" cy="259045"/>
    <xdr:sp macro="" textlink="">
      <xdr:nvSpPr>
        <xdr:cNvPr id="495" name="テキスト ボックス 494"/>
        <xdr:cNvSpPr txBox="1"/>
      </xdr:nvSpPr>
      <xdr:spPr>
        <a:xfrm>
          <a:off x="6705111" y="163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11874</xdr:rowOff>
    </xdr:from>
    <xdr:to>
      <xdr:col>23</xdr:col>
      <xdr:colOff>517525</xdr:colOff>
      <xdr:row>37</xdr:row>
      <xdr:rowOff>29572</xdr:rowOff>
    </xdr:to>
    <xdr:cxnSp macro="">
      <xdr:nvCxnSpPr>
        <xdr:cNvPr id="524" name="直線コネクタ 523"/>
        <xdr:cNvCxnSpPr/>
      </xdr:nvCxnSpPr>
      <xdr:spPr>
        <a:xfrm flipV="1">
          <a:off x="15481300" y="6012624"/>
          <a:ext cx="838200" cy="3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29572</xdr:rowOff>
    </xdr:from>
    <xdr:to>
      <xdr:col>22</xdr:col>
      <xdr:colOff>365125</xdr:colOff>
      <xdr:row>37</xdr:row>
      <xdr:rowOff>53289</xdr:rowOff>
    </xdr:to>
    <xdr:cxnSp macro="">
      <xdr:nvCxnSpPr>
        <xdr:cNvPr id="527" name="直線コネクタ 526"/>
        <xdr:cNvCxnSpPr/>
      </xdr:nvCxnSpPr>
      <xdr:spPr>
        <a:xfrm flipV="1">
          <a:off x="14592300" y="6373222"/>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28962</xdr:rowOff>
    </xdr:from>
    <xdr:to>
      <xdr:col>21</xdr:col>
      <xdr:colOff>161925</xdr:colOff>
      <xdr:row>37</xdr:row>
      <xdr:rowOff>53289</xdr:rowOff>
    </xdr:to>
    <xdr:cxnSp macro="">
      <xdr:nvCxnSpPr>
        <xdr:cNvPr id="530" name="直線コネクタ 529"/>
        <xdr:cNvCxnSpPr/>
      </xdr:nvCxnSpPr>
      <xdr:spPr>
        <a:xfrm>
          <a:off x="13703300" y="6372612"/>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28962</xdr:rowOff>
    </xdr:from>
    <xdr:to>
      <xdr:col>19</xdr:col>
      <xdr:colOff>644525</xdr:colOff>
      <xdr:row>37</xdr:row>
      <xdr:rowOff>33953</xdr:rowOff>
    </xdr:to>
    <xdr:cxnSp macro="">
      <xdr:nvCxnSpPr>
        <xdr:cNvPr id="533" name="直線コネクタ 532"/>
        <xdr:cNvCxnSpPr/>
      </xdr:nvCxnSpPr>
      <xdr:spPr>
        <a:xfrm flipV="1">
          <a:off x="12814300" y="6372612"/>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132524</xdr:rowOff>
    </xdr:from>
    <xdr:to>
      <xdr:col>23</xdr:col>
      <xdr:colOff>568325</xdr:colOff>
      <xdr:row>35</xdr:row>
      <xdr:rowOff>62674</xdr:rowOff>
    </xdr:to>
    <xdr:sp macro="" textlink="">
      <xdr:nvSpPr>
        <xdr:cNvPr id="543" name="円/楕円 542"/>
        <xdr:cNvSpPr/>
      </xdr:nvSpPr>
      <xdr:spPr>
        <a:xfrm>
          <a:off x="162687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155401</xdr:rowOff>
    </xdr:from>
    <xdr:ext cx="534377" cy="259045"/>
    <xdr:sp macro="" textlink="">
      <xdr:nvSpPr>
        <xdr:cNvPr id="544" name="消防費該当値テキスト"/>
        <xdr:cNvSpPr txBox="1"/>
      </xdr:nvSpPr>
      <xdr:spPr>
        <a:xfrm>
          <a:off x="16370300" y="581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150222</xdr:rowOff>
    </xdr:from>
    <xdr:to>
      <xdr:col>22</xdr:col>
      <xdr:colOff>415925</xdr:colOff>
      <xdr:row>37</xdr:row>
      <xdr:rowOff>80372</xdr:rowOff>
    </xdr:to>
    <xdr:sp macro="" textlink="">
      <xdr:nvSpPr>
        <xdr:cNvPr id="545" name="円/楕円 544"/>
        <xdr:cNvSpPr/>
      </xdr:nvSpPr>
      <xdr:spPr>
        <a:xfrm>
          <a:off x="15430500" y="63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71499</xdr:rowOff>
    </xdr:from>
    <xdr:ext cx="534377" cy="259045"/>
    <xdr:sp macro="" textlink="">
      <xdr:nvSpPr>
        <xdr:cNvPr id="546" name="テキスト ボックス 545"/>
        <xdr:cNvSpPr txBox="1"/>
      </xdr:nvSpPr>
      <xdr:spPr>
        <a:xfrm>
          <a:off x="15214111" y="64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2489</xdr:rowOff>
    </xdr:from>
    <xdr:to>
      <xdr:col>21</xdr:col>
      <xdr:colOff>212725</xdr:colOff>
      <xdr:row>37</xdr:row>
      <xdr:rowOff>104089</xdr:rowOff>
    </xdr:to>
    <xdr:sp macro="" textlink="">
      <xdr:nvSpPr>
        <xdr:cNvPr id="547" name="円/楕円 546"/>
        <xdr:cNvSpPr/>
      </xdr:nvSpPr>
      <xdr:spPr>
        <a:xfrm>
          <a:off x="14541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95216</xdr:rowOff>
    </xdr:from>
    <xdr:ext cx="534377" cy="259045"/>
    <xdr:sp macro="" textlink="">
      <xdr:nvSpPr>
        <xdr:cNvPr id="548" name="テキスト ボックス 547"/>
        <xdr:cNvSpPr txBox="1"/>
      </xdr:nvSpPr>
      <xdr:spPr>
        <a:xfrm>
          <a:off x="14325111" y="64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149612</xdr:rowOff>
    </xdr:from>
    <xdr:to>
      <xdr:col>20</xdr:col>
      <xdr:colOff>9525</xdr:colOff>
      <xdr:row>37</xdr:row>
      <xdr:rowOff>79762</xdr:rowOff>
    </xdr:to>
    <xdr:sp macro="" textlink="">
      <xdr:nvSpPr>
        <xdr:cNvPr id="549" name="円/楕円 548"/>
        <xdr:cNvSpPr/>
      </xdr:nvSpPr>
      <xdr:spPr>
        <a:xfrm>
          <a:off x="13652500" y="63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70889</xdr:rowOff>
    </xdr:from>
    <xdr:ext cx="534377" cy="259045"/>
    <xdr:sp macro="" textlink="">
      <xdr:nvSpPr>
        <xdr:cNvPr id="550" name="テキスト ボックス 549"/>
        <xdr:cNvSpPr txBox="1"/>
      </xdr:nvSpPr>
      <xdr:spPr>
        <a:xfrm>
          <a:off x="13436111" y="64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154603</xdr:rowOff>
    </xdr:from>
    <xdr:to>
      <xdr:col>18</xdr:col>
      <xdr:colOff>492125</xdr:colOff>
      <xdr:row>37</xdr:row>
      <xdr:rowOff>84753</xdr:rowOff>
    </xdr:to>
    <xdr:sp macro="" textlink="">
      <xdr:nvSpPr>
        <xdr:cNvPr id="551" name="円/楕円 550"/>
        <xdr:cNvSpPr/>
      </xdr:nvSpPr>
      <xdr:spPr>
        <a:xfrm>
          <a:off x="12763500" y="6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75880</xdr:rowOff>
    </xdr:from>
    <xdr:ext cx="534377" cy="259045"/>
    <xdr:sp macro="" textlink="">
      <xdr:nvSpPr>
        <xdr:cNvPr id="552" name="テキスト ボックス 551"/>
        <xdr:cNvSpPr txBox="1"/>
      </xdr:nvSpPr>
      <xdr:spPr>
        <a:xfrm>
          <a:off x="12547111" y="64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114211</xdr:rowOff>
    </xdr:from>
    <xdr:to>
      <xdr:col>23</xdr:col>
      <xdr:colOff>517525</xdr:colOff>
      <xdr:row>56</xdr:row>
      <xdr:rowOff>153334</xdr:rowOff>
    </xdr:to>
    <xdr:cxnSp macro="">
      <xdr:nvCxnSpPr>
        <xdr:cNvPr id="584" name="直線コネクタ 583"/>
        <xdr:cNvCxnSpPr/>
      </xdr:nvCxnSpPr>
      <xdr:spPr>
        <a:xfrm flipV="1">
          <a:off x="15481300" y="9715411"/>
          <a:ext cx="8382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107598</xdr:rowOff>
    </xdr:from>
    <xdr:to>
      <xdr:col>22</xdr:col>
      <xdr:colOff>365125</xdr:colOff>
      <xdr:row>56</xdr:row>
      <xdr:rowOff>153334</xdr:rowOff>
    </xdr:to>
    <xdr:cxnSp macro="">
      <xdr:nvCxnSpPr>
        <xdr:cNvPr id="587" name="直線コネクタ 586"/>
        <xdr:cNvCxnSpPr/>
      </xdr:nvCxnSpPr>
      <xdr:spPr>
        <a:xfrm>
          <a:off x="14592300" y="9708798"/>
          <a:ext cx="889000" cy="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19750</xdr:rowOff>
    </xdr:from>
    <xdr:to>
      <xdr:col>21</xdr:col>
      <xdr:colOff>161925</xdr:colOff>
      <xdr:row>56</xdr:row>
      <xdr:rowOff>107598</xdr:rowOff>
    </xdr:to>
    <xdr:cxnSp macro="">
      <xdr:nvCxnSpPr>
        <xdr:cNvPr id="590" name="直線コネクタ 589"/>
        <xdr:cNvCxnSpPr/>
      </xdr:nvCxnSpPr>
      <xdr:spPr>
        <a:xfrm>
          <a:off x="13703300" y="9449500"/>
          <a:ext cx="889000" cy="2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19750</xdr:rowOff>
    </xdr:from>
    <xdr:to>
      <xdr:col>19</xdr:col>
      <xdr:colOff>644525</xdr:colOff>
      <xdr:row>56</xdr:row>
      <xdr:rowOff>143488</xdr:rowOff>
    </xdr:to>
    <xdr:cxnSp macro="">
      <xdr:nvCxnSpPr>
        <xdr:cNvPr id="593" name="直線コネクタ 592"/>
        <xdr:cNvCxnSpPr/>
      </xdr:nvCxnSpPr>
      <xdr:spPr>
        <a:xfrm flipV="1">
          <a:off x="12814300" y="9449500"/>
          <a:ext cx="889000" cy="29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63411</xdr:rowOff>
    </xdr:from>
    <xdr:to>
      <xdr:col>23</xdr:col>
      <xdr:colOff>568325</xdr:colOff>
      <xdr:row>56</xdr:row>
      <xdr:rowOff>165011</xdr:rowOff>
    </xdr:to>
    <xdr:sp macro="" textlink="">
      <xdr:nvSpPr>
        <xdr:cNvPr id="603" name="円/楕円 602"/>
        <xdr:cNvSpPr/>
      </xdr:nvSpPr>
      <xdr:spPr>
        <a:xfrm>
          <a:off x="16268700" y="96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41838</xdr:rowOff>
    </xdr:from>
    <xdr:ext cx="534377" cy="259045"/>
    <xdr:sp macro="" textlink="">
      <xdr:nvSpPr>
        <xdr:cNvPr id="604" name="教育費該当値テキスト"/>
        <xdr:cNvSpPr txBox="1"/>
      </xdr:nvSpPr>
      <xdr:spPr>
        <a:xfrm>
          <a:off x="16370300" y="96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102534</xdr:rowOff>
    </xdr:from>
    <xdr:to>
      <xdr:col>22</xdr:col>
      <xdr:colOff>415925</xdr:colOff>
      <xdr:row>57</xdr:row>
      <xdr:rowOff>32684</xdr:rowOff>
    </xdr:to>
    <xdr:sp macro="" textlink="">
      <xdr:nvSpPr>
        <xdr:cNvPr id="605" name="円/楕円 604"/>
        <xdr:cNvSpPr/>
      </xdr:nvSpPr>
      <xdr:spPr>
        <a:xfrm>
          <a:off x="15430500" y="97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23811</xdr:rowOff>
    </xdr:from>
    <xdr:ext cx="534377" cy="259045"/>
    <xdr:sp macro="" textlink="">
      <xdr:nvSpPr>
        <xdr:cNvPr id="606" name="テキスト ボックス 605"/>
        <xdr:cNvSpPr txBox="1"/>
      </xdr:nvSpPr>
      <xdr:spPr>
        <a:xfrm>
          <a:off x="15214111" y="97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56798</xdr:rowOff>
    </xdr:from>
    <xdr:to>
      <xdr:col>21</xdr:col>
      <xdr:colOff>212725</xdr:colOff>
      <xdr:row>56</xdr:row>
      <xdr:rowOff>158398</xdr:rowOff>
    </xdr:to>
    <xdr:sp macro="" textlink="">
      <xdr:nvSpPr>
        <xdr:cNvPr id="607" name="円/楕円 606"/>
        <xdr:cNvSpPr/>
      </xdr:nvSpPr>
      <xdr:spPr>
        <a:xfrm>
          <a:off x="14541500" y="96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149525</xdr:rowOff>
    </xdr:from>
    <xdr:ext cx="534377" cy="259045"/>
    <xdr:sp macro="" textlink="">
      <xdr:nvSpPr>
        <xdr:cNvPr id="608" name="テキスト ボックス 607"/>
        <xdr:cNvSpPr txBox="1"/>
      </xdr:nvSpPr>
      <xdr:spPr>
        <a:xfrm>
          <a:off x="14325111" y="97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140400</xdr:rowOff>
    </xdr:from>
    <xdr:to>
      <xdr:col>20</xdr:col>
      <xdr:colOff>9525</xdr:colOff>
      <xdr:row>55</xdr:row>
      <xdr:rowOff>70550</xdr:rowOff>
    </xdr:to>
    <xdr:sp macro="" textlink="">
      <xdr:nvSpPr>
        <xdr:cNvPr id="609" name="円/楕円 608"/>
        <xdr:cNvSpPr/>
      </xdr:nvSpPr>
      <xdr:spPr>
        <a:xfrm>
          <a:off x="13652500" y="93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87077</xdr:rowOff>
    </xdr:from>
    <xdr:ext cx="534377" cy="259045"/>
    <xdr:sp macro="" textlink="">
      <xdr:nvSpPr>
        <xdr:cNvPr id="610" name="テキスト ボックス 609"/>
        <xdr:cNvSpPr txBox="1"/>
      </xdr:nvSpPr>
      <xdr:spPr>
        <a:xfrm>
          <a:off x="13436111" y="91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92688</xdr:rowOff>
    </xdr:from>
    <xdr:to>
      <xdr:col>18</xdr:col>
      <xdr:colOff>492125</xdr:colOff>
      <xdr:row>57</xdr:row>
      <xdr:rowOff>22838</xdr:rowOff>
    </xdr:to>
    <xdr:sp macro="" textlink="">
      <xdr:nvSpPr>
        <xdr:cNvPr id="611" name="円/楕円 610"/>
        <xdr:cNvSpPr/>
      </xdr:nvSpPr>
      <xdr:spPr>
        <a:xfrm>
          <a:off x="12763500" y="96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13965</xdr:rowOff>
    </xdr:from>
    <xdr:ext cx="534377" cy="259045"/>
    <xdr:sp macro="" textlink="">
      <xdr:nvSpPr>
        <xdr:cNvPr id="612" name="テキスト ボックス 611"/>
        <xdr:cNvSpPr txBox="1"/>
      </xdr:nvSpPr>
      <xdr:spPr>
        <a:xfrm>
          <a:off x="12547111" y="97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13742</xdr:rowOff>
    </xdr:from>
    <xdr:to>
      <xdr:col>23</xdr:col>
      <xdr:colOff>517525</xdr:colOff>
      <xdr:row>77</xdr:row>
      <xdr:rowOff>16576</xdr:rowOff>
    </xdr:to>
    <xdr:cxnSp macro="">
      <xdr:nvCxnSpPr>
        <xdr:cNvPr id="639" name="直線コネクタ 638"/>
        <xdr:cNvCxnSpPr/>
      </xdr:nvCxnSpPr>
      <xdr:spPr>
        <a:xfrm flipV="1">
          <a:off x="15481300" y="13043942"/>
          <a:ext cx="838200" cy="1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16576</xdr:rowOff>
    </xdr:from>
    <xdr:to>
      <xdr:col>22</xdr:col>
      <xdr:colOff>365125</xdr:colOff>
      <xdr:row>77</xdr:row>
      <xdr:rowOff>151175</xdr:rowOff>
    </xdr:to>
    <xdr:cxnSp macro="">
      <xdr:nvCxnSpPr>
        <xdr:cNvPr id="642" name="直線コネクタ 641"/>
        <xdr:cNvCxnSpPr/>
      </xdr:nvCxnSpPr>
      <xdr:spPr>
        <a:xfrm flipV="1">
          <a:off x="14592300" y="13218226"/>
          <a:ext cx="889000" cy="13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149029</xdr:rowOff>
    </xdr:from>
    <xdr:ext cx="469744" cy="259045"/>
    <xdr:sp macro="" textlink="">
      <xdr:nvSpPr>
        <xdr:cNvPr id="644" name="テキスト ボックス 643"/>
        <xdr:cNvSpPr txBox="1"/>
      </xdr:nvSpPr>
      <xdr:spPr>
        <a:xfrm>
          <a:off x="15246427" y="133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157942</xdr:rowOff>
    </xdr:from>
    <xdr:to>
      <xdr:col>21</xdr:col>
      <xdr:colOff>161925</xdr:colOff>
      <xdr:row>77</xdr:row>
      <xdr:rowOff>151175</xdr:rowOff>
    </xdr:to>
    <xdr:cxnSp macro="">
      <xdr:nvCxnSpPr>
        <xdr:cNvPr id="645" name="直線コネクタ 644"/>
        <xdr:cNvCxnSpPr/>
      </xdr:nvCxnSpPr>
      <xdr:spPr>
        <a:xfrm>
          <a:off x="13703300" y="12845242"/>
          <a:ext cx="889000" cy="50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157942</xdr:rowOff>
    </xdr:from>
    <xdr:to>
      <xdr:col>19</xdr:col>
      <xdr:colOff>644525</xdr:colOff>
      <xdr:row>77</xdr:row>
      <xdr:rowOff>138283</xdr:rowOff>
    </xdr:to>
    <xdr:cxnSp macro="">
      <xdr:nvCxnSpPr>
        <xdr:cNvPr id="648" name="直線コネクタ 647"/>
        <xdr:cNvCxnSpPr/>
      </xdr:nvCxnSpPr>
      <xdr:spPr>
        <a:xfrm flipV="1">
          <a:off x="12814300" y="12845242"/>
          <a:ext cx="889000" cy="4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134391</xdr:rowOff>
    </xdr:from>
    <xdr:to>
      <xdr:col>23</xdr:col>
      <xdr:colOff>568325</xdr:colOff>
      <xdr:row>76</xdr:row>
      <xdr:rowOff>64542</xdr:rowOff>
    </xdr:to>
    <xdr:sp macro="" textlink="">
      <xdr:nvSpPr>
        <xdr:cNvPr id="658" name="円/楕円 657"/>
        <xdr:cNvSpPr/>
      </xdr:nvSpPr>
      <xdr:spPr>
        <a:xfrm>
          <a:off x="16268700" y="12993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157268</xdr:rowOff>
    </xdr:from>
    <xdr:ext cx="534377" cy="259045"/>
    <xdr:sp macro="" textlink="">
      <xdr:nvSpPr>
        <xdr:cNvPr id="659" name="災害復旧費該当値テキスト"/>
        <xdr:cNvSpPr txBox="1"/>
      </xdr:nvSpPr>
      <xdr:spPr>
        <a:xfrm>
          <a:off x="16370300" y="128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137226</xdr:rowOff>
    </xdr:from>
    <xdr:to>
      <xdr:col>22</xdr:col>
      <xdr:colOff>415925</xdr:colOff>
      <xdr:row>77</xdr:row>
      <xdr:rowOff>67376</xdr:rowOff>
    </xdr:to>
    <xdr:sp macro="" textlink="">
      <xdr:nvSpPr>
        <xdr:cNvPr id="660" name="円/楕円 659"/>
        <xdr:cNvSpPr/>
      </xdr:nvSpPr>
      <xdr:spPr>
        <a:xfrm>
          <a:off x="15430500" y="131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83903</xdr:rowOff>
    </xdr:from>
    <xdr:ext cx="469744" cy="259045"/>
    <xdr:sp macro="" textlink="">
      <xdr:nvSpPr>
        <xdr:cNvPr id="661" name="テキスト ボックス 660"/>
        <xdr:cNvSpPr txBox="1"/>
      </xdr:nvSpPr>
      <xdr:spPr>
        <a:xfrm>
          <a:off x="15246427" y="129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100375</xdr:rowOff>
    </xdr:from>
    <xdr:to>
      <xdr:col>21</xdr:col>
      <xdr:colOff>212725</xdr:colOff>
      <xdr:row>78</xdr:row>
      <xdr:rowOff>30525</xdr:rowOff>
    </xdr:to>
    <xdr:sp macro="" textlink="">
      <xdr:nvSpPr>
        <xdr:cNvPr id="662" name="円/楕円 661"/>
        <xdr:cNvSpPr/>
      </xdr:nvSpPr>
      <xdr:spPr>
        <a:xfrm>
          <a:off x="14541500" y="133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21652</xdr:rowOff>
    </xdr:from>
    <xdr:ext cx="469744" cy="259045"/>
    <xdr:sp macro="" textlink="">
      <xdr:nvSpPr>
        <xdr:cNvPr id="663" name="テキスト ボックス 662"/>
        <xdr:cNvSpPr txBox="1"/>
      </xdr:nvSpPr>
      <xdr:spPr>
        <a:xfrm>
          <a:off x="14357427" y="133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107142</xdr:rowOff>
    </xdr:from>
    <xdr:to>
      <xdr:col>20</xdr:col>
      <xdr:colOff>9525</xdr:colOff>
      <xdr:row>75</xdr:row>
      <xdr:rowOff>37292</xdr:rowOff>
    </xdr:to>
    <xdr:sp macro="" textlink="">
      <xdr:nvSpPr>
        <xdr:cNvPr id="664" name="円/楕円 663"/>
        <xdr:cNvSpPr/>
      </xdr:nvSpPr>
      <xdr:spPr>
        <a:xfrm>
          <a:off x="13652500" y="12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53819</xdr:rowOff>
    </xdr:from>
    <xdr:ext cx="534377" cy="259045"/>
    <xdr:sp macro="" textlink="">
      <xdr:nvSpPr>
        <xdr:cNvPr id="665" name="テキスト ボックス 664"/>
        <xdr:cNvSpPr txBox="1"/>
      </xdr:nvSpPr>
      <xdr:spPr>
        <a:xfrm>
          <a:off x="13436111" y="125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87483</xdr:rowOff>
    </xdr:from>
    <xdr:to>
      <xdr:col>18</xdr:col>
      <xdr:colOff>492125</xdr:colOff>
      <xdr:row>78</xdr:row>
      <xdr:rowOff>17633</xdr:rowOff>
    </xdr:to>
    <xdr:sp macro="" textlink="">
      <xdr:nvSpPr>
        <xdr:cNvPr id="666" name="円/楕円 665"/>
        <xdr:cNvSpPr/>
      </xdr:nvSpPr>
      <xdr:spPr>
        <a:xfrm>
          <a:off x="12763500" y="132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8760</xdr:rowOff>
    </xdr:from>
    <xdr:ext cx="469744" cy="259045"/>
    <xdr:sp macro="" textlink="">
      <xdr:nvSpPr>
        <xdr:cNvPr id="667" name="テキスト ボックス 666"/>
        <xdr:cNvSpPr txBox="1"/>
      </xdr:nvSpPr>
      <xdr:spPr>
        <a:xfrm>
          <a:off x="12579427"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44712</xdr:rowOff>
    </xdr:from>
    <xdr:to>
      <xdr:col>23</xdr:col>
      <xdr:colOff>517525</xdr:colOff>
      <xdr:row>93</xdr:row>
      <xdr:rowOff>116872</xdr:rowOff>
    </xdr:to>
    <xdr:cxnSp macro="">
      <xdr:nvCxnSpPr>
        <xdr:cNvPr id="698" name="直線コネクタ 697"/>
        <xdr:cNvCxnSpPr/>
      </xdr:nvCxnSpPr>
      <xdr:spPr>
        <a:xfrm>
          <a:off x="15481300" y="15989562"/>
          <a:ext cx="838200" cy="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44712</xdr:rowOff>
    </xdr:from>
    <xdr:to>
      <xdr:col>22</xdr:col>
      <xdr:colOff>365125</xdr:colOff>
      <xdr:row>93</xdr:row>
      <xdr:rowOff>81973</xdr:rowOff>
    </xdr:to>
    <xdr:cxnSp macro="">
      <xdr:nvCxnSpPr>
        <xdr:cNvPr id="701" name="直線コネクタ 700"/>
        <xdr:cNvCxnSpPr/>
      </xdr:nvCxnSpPr>
      <xdr:spPr>
        <a:xfrm flipV="1">
          <a:off x="14592300" y="1598956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81973</xdr:rowOff>
    </xdr:from>
    <xdr:to>
      <xdr:col>21</xdr:col>
      <xdr:colOff>161925</xdr:colOff>
      <xdr:row>94</xdr:row>
      <xdr:rowOff>19957</xdr:rowOff>
    </xdr:to>
    <xdr:cxnSp macro="">
      <xdr:nvCxnSpPr>
        <xdr:cNvPr id="704" name="直線コネクタ 703"/>
        <xdr:cNvCxnSpPr/>
      </xdr:nvCxnSpPr>
      <xdr:spPr>
        <a:xfrm flipV="1">
          <a:off x="13703300" y="16026823"/>
          <a:ext cx="889000" cy="1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19957</xdr:rowOff>
    </xdr:from>
    <xdr:to>
      <xdr:col>19</xdr:col>
      <xdr:colOff>644525</xdr:colOff>
      <xdr:row>94</xdr:row>
      <xdr:rowOff>25029</xdr:rowOff>
    </xdr:to>
    <xdr:cxnSp macro="">
      <xdr:nvCxnSpPr>
        <xdr:cNvPr id="707" name="直線コネクタ 706"/>
        <xdr:cNvCxnSpPr/>
      </xdr:nvCxnSpPr>
      <xdr:spPr>
        <a:xfrm flipV="1">
          <a:off x="12814300" y="16136257"/>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66072</xdr:rowOff>
    </xdr:from>
    <xdr:to>
      <xdr:col>23</xdr:col>
      <xdr:colOff>568325</xdr:colOff>
      <xdr:row>93</xdr:row>
      <xdr:rowOff>167672</xdr:rowOff>
    </xdr:to>
    <xdr:sp macro="" textlink="">
      <xdr:nvSpPr>
        <xdr:cNvPr id="717" name="円/楕円 716"/>
        <xdr:cNvSpPr/>
      </xdr:nvSpPr>
      <xdr:spPr>
        <a:xfrm>
          <a:off x="16268700" y="160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88949</xdr:rowOff>
    </xdr:from>
    <xdr:ext cx="534377" cy="259045"/>
    <xdr:sp macro="" textlink="">
      <xdr:nvSpPr>
        <xdr:cNvPr id="718" name="公債費該当値テキスト"/>
        <xdr:cNvSpPr txBox="1"/>
      </xdr:nvSpPr>
      <xdr:spPr>
        <a:xfrm>
          <a:off x="16370300" y="158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165362</xdr:rowOff>
    </xdr:from>
    <xdr:to>
      <xdr:col>22</xdr:col>
      <xdr:colOff>415925</xdr:colOff>
      <xdr:row>93</xdr:row>
      <xdr:rowOff>95512</xdr:rowOff>
    </xdr:to>
    <xdr:sp macro="" textlink="">
      <xdr:nvSpPr>
        <xdr:cNvPr id="719" name="円/楕円 718"/>
        <xdr:cNvSpPr/>
      </xdr:nvSpPr>
      <xdr:spPr>
        <a:xfrm>
          <a:off x="15430500" y="159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112039</xdr:rowOff>
    </xdr:from>
    <xdr:ext cx="534377" cy="259045"/>
    <xdr:sp macro="" textlink="">
      <xdr:nvSpPr>
        <xdr:cNvPr id="720" name="テキスト ボックス 719"/>
        <xdr:cNvSpPr txBox="1"/>
      </xdr:nvSpPr>
      <xdr:spPr>
        <a:xfrm>
          <a:off x="15214111" y="157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31173</xdr:rowOff>
    </xdr:from>
    <xdr:to>
      <xdr:col>21</xdr:col>
      <xdr:colOff>212725</xdr:colOff>
      <xdr:row>93</xdr:row>
      <xdr:rowOff>132773</xdr:rowOff>
    </xdr:to>
    <xdr:sp macro="" textlink="">
      <xdr:nvSpPr>
        <xdr:cNvPr id="721" name="円/楕円 720"/>
        <xdr:cNvSpPr/>
      </xdr:nvSpPr>
      <xdr:spPr>
        <a:xfrm>
          <a:off x="14541500" y="15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149300</xdr:rowOff>
    </xdr:from>
    <xdr:ext cx="534377" cy="259045"/>
    <xdr:sp macro="" textlink="">
      <xdr:nvSpPr>
        <xdr:cNvPr id="722" name="テキスト ボックス 721"/>
        <xdr:cNvSpPr txBox="1"/>
      </xdr:nvSpPr>
      <xdr:spPr>
        <a:xfrm>
          <a:off x="14325111" y="157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140607</xdr:rowOff>
    </xdr:from>
    <xdr:to>
      <xdr:col>20</xdr:col>
      <xdr:colOff>9525</xdr:colOff>
      <xdr:row>94</xdr:row>
      <xdr:rowOff>70757</xdr:rowOff>
    </xdr:to>
    <xdr:sp macro="" textlink="">
      <xdr:nvSpPr>
        <xdr:cNvPr id="723" name="円/楕円 722"/>
        <xdr:cNvSpPr/>
      </xdr:nvSpPr>
      <xdr:spPr>
        <a:xfrm>
          <a:off x="13652500" y="160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87284</xdr:rowOff>
    </xdr:from>
    <xdr:ext cx="534377" cy="259045"/>
    <xdr:sp macro="" textlink="">
      <xdr:nvSpPr>
        <xdr:cNvPr id="724" name="テキスト ボックス 723"/>
        <xdr:cNvSpPr txBox="1"/>
      </xdr:nvSpPr>
      <xdr:spPr>
        <a:xfrm>
          <a:off x="13436111" y="1586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145679</xdr:rowOff>
    </xdr:from>
    <xdr:to>
      <xdr:col>18</xdr:col>
      <xdr:colOff>492125</xdr:colOff>
      <xdr:row>94</xdr:row>
      <xdr:rowOff>75829</xdr:rowOff>
    </xdr:to>
    <xdr:sp macro="" textlink="">
      <xdr:nvSpPr>
        <xdr:cNvPr id="725" name="円/楕円 724"/>
        <xdr:cNvSpPr/>
      </xdr:nvSpPr>
      <xdr:spPr>
        <a:xfrm>
          <a:off x="12763500" y="160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92356</xdr:rowOff>
    </xdr:from>
    <xdr:ext cx="534377" cy="259045"/>
    <xdr:sp macro="" textlink="">
      <xdr:nvSpPr>
        <xdr:cNvPr id="726" name="テキスト ボックス 725"/>
        <xdr:cNvSpPr txBox="1"/>
      </xdr:nvSpPr>
      <xdr:spPr>
        <a:xfrm>
          <a:off x="12547111" y="158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35560</xdr:rowOff>
    </xdr:from>
    <xdr:to>
      <xdr:col>28</xdr:col>
      <xdr:colOff>314325</xdr:colOff>
      <xdr:row>39</xdr:row>
      <xdr:rowOff>44450</xdr:rowOff>
    </xdr:to>
    <xdr:cxnSp macro="">
      <xdr:nvCxnSpPr>
        <xdr:cNvPr id="764" name="直線コネクタ 763"/>
        <xdr:cNvCxnSpPr/>
      </xdr:nvCxnSpPr>
      <xdr:spPr>
        <a:xfrm>
          <a:off x="18656300" y="6036310"/>
          <a:ext cx="889000" cy="6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20337</xdr:rowOff>
    </xdr:from>
    <xdr:ext cx="378565" cy="259045"/>
    <xdr:sp macro="" textlink="">
      <xdr:nvSpPr>
        <xdr:cNvPr id="768" name="テキスト ボックス 767"/>
        <xdr:cNvSpPr txBox="1"/>
      </xdr:nvSpPr>
      <xdr:spPr>
        <a:xfrm>
          <a:off x="18467017"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156210</xdr:rowOff>
    </xdr:from>
    <xdr:to>
      <xdr:col>27</xdr:col>
      <xdr:colOff>161925</xdr:colOff>
      <xdr:row>35</xdr:row>
      <xdr:rowOff>86360</xdr:rowOff>
    </xdr:to>
    <xdr:sp macro="" textlink="">
      <xdr:nvSpPr>
        <xdr:cNvPr id="782" name="円/楕円 781"/>
        <xdr:cNvSpPr/>
      </xdr:nvSpPr>
      <xdr:spPr>
        <a:xfrm>
          <a:off x="18605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102887</xdr:rowOff>
    </xdr:from>
    <xdr:ext cx="378565" cy="259045"/>
    <xdr:sp macro="" textlink="">
      <xdr:nvSpPr>
        <xdr:cNvPr id="783" name="テキスト ボックス 782"/>
        <xdr:cNvSpPr txBox="1"/>
      </xdr:nvSpPr>
      <xdr:spPr>
        <a:xfrm>
          <a:off x="18467017" y="576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民生費は住民一人あたり</a:t>
          </a:r>
          <a:r>
            <a:rPr kumimoji="1" lang="en-US" altLang="ja-JP" sz="1300">
              <a:solidFill>
                <a:schemeClr val="dk1"/>
              </a:solidFill>
              <a:effectLst/>
              <a:latin typeface="+mn-lt"/>
              <a:ea typeface="+mn-ea"/>
              <a:cs typeface="+mn-cs"/>
            </a:rPr>
            <a:t>144,993</a:t>
          </a:r>
          <a:r>
            <a:rPr kumimoji="1" lang="ja-JP" altLang="ja-JP" sz="1300">
              <a:solidFill>
                <a:schemeClr val="dk1"/>
              </a:solidFill>
              <a:effectLst/>
              <a:latin typeface="+mn-lt"/>
              <a:ea typeface="+mn-ea"/>
              <a:cs typeface="+mn-cs"/>
            </a:rPr>
            <a:t>円で、類似団体平均よりも低い値となっているが、年々コストが増加傾向にあることが分かる。決算額でみると、施設整備費や老人福祉施設等建設への補助金などにより単年度の増減も見られるが、障害者福祉など社会福祉費に関する扶助費について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年度と平成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年度と比較したところ、</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％程度の伸びが見られる。また、歳出の決算額には大きく表れていないが、子育て施策への重点的な取り組みとして、</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歳児以上の保育料無料化を始めたことから、普通建設事業費を除く児童福祉費の決算額も平成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年度から増加している。</a:t>
          </a:r>
          <a:endParaRPr lang="ja-JP" altLang="ja-JP" sz="1300">
            <a:effectLst/>
          </a:endParaRPr>
        </a:p>
        <a:p>
          <a:r>
            <a:rPr kumimoji="1" lang="ja-JP" altLang="ja-JP" sz="1300">
              <a:solidFill>
                <a:schemeClr val="dk1"/>
              </a:solidFill>
              <a:effectLst/>
              <a:latin typeface="+mn-lt"/>
              <a:ea typeface="+mn-ea"/>
              <a:cs typeface="+mn-cs"/>
            </a:rPr>
            <a:t>　商工費は住民一人あたり</a:t>
          </a:r>
          <a:r>
            <a:rPr kumimoji="1" lang="en-US" altLang="ja-JP" sz="1300">
              <a:solidFill>
                <a:schemeClr val="dk1"/>
              </a:solidFill>
              <a:effectLst/>
              <a:latin typeface="+mn-lt"/>
              <a:ea typeface="+mn-ea"/>
              <a:cs typeface="+mn-cs"/>
            </a:rPr>
            <a:t>23,458</a:t>
          </a:r>
          <a:r>
            <a:rPr kumimoji="1" lang="ja-JP" altLang="ja-JP" sz="1300">
              <a:solidFill>
                <a:schemeClr val="dk1"/>
              </a:solidFill>
              <a:effectLst/>
              <a:latin typeface="+mn-lt"/>
              <a:ea typeface="+mn-ea"/>
              <a:cs typeface="+mn-cs"/>
            </a:rPr>
            <a:t>円で、前年度から大幅に伸びている。これは地域活性化・地域住民生活等緊急支援交付金を活用したプレミアム付き商品券を発行したことによる単年度の増額であり、この要因を除けば大きな変動はない。</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公債費は住民一人あたり</a:t>
          </a:r>
          <a:r>
            <a:rPr kumimoji="1" lang="en-US" altLang="ja-JP" sz="1300">
              <a:solidFill>
                <a:schemeClr val="dk1"/>
              </a:solidFill>
              <a:effectLst/>
              <a:latin typeface="+mn-lt"/>
              <a:ea typeface="+mn-ea"/>
              <a:cs typeface="+mn-cs"/>
            </a:rPr>
            <a:t>92,847</a:t>
          </a:r>
          <a:r>
            <a:rPr kumimoji="1" lang="ja-JP" altLang="ja-JP" sz="1300">
              <a:solidFill>
                <a:schemeClr val="dk1"/>
              </a:solidFill>
              <a:effectLst/>
              <a:latin typeface="+mn-lt"/>
              <a:ea typeface="+mn-ea"/>
              <a:cs typeface="+mn-cs"/>
            </a:rPr>
            <a:t>円で、類似団体平均よりも</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％程度高い値となっている。合併特例事業債を活用したケーブルテレビ整備事業や庁舎整備事業、</a:t>
          </a:r>
          <a:r>
            <a:rPr lang="ja-JP" altLang="ja-JP" sz="1300" b="0" i="0" baseline="0">
              <a:solidFill>
                <a:schemeClr val="dk1"/>
              </a:solidFill>
              <a:effectLst/>
              <a:latin typeface="+mn-lt"/>
              <a:ea typeface="+mn-ea"/>
              <a:cs typeface="+mn-cs"/>
            </a:rPr>
            <a:t>若人の広場公園化整備事業、食の拠点施設整備事業、淡路人形会館建設事などの大型事業の影響で、繰上償還額を除いても類似団体よりも上回っている状況である。「（</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市町村経常経費分析表」にもあるように公営企業債などの元利償還金に対する繰出金などの準元利償還金を含めたベースでは、人口一人あたり</a:t>
          </a:r>
          <a:r>
            <a:rPr lang="en-US" altLang="ja-JP" sz="1300" b="0" i="0" baseline="0">
              <a:solidFill>
                <a:schemeClr val="dk1"/>
              </a:solidFill>
              <a:effectLst/>
              <a:latin typeface="+mn-lt"/>
              <a:ea typeface="+mn-ea"/>
              <a:cs typeface="+mn-cs"/>
            </a:rPr>
            <a:t>34,974</a:t>
          </a:r>
          <a:r>
            <a:rPr lang="ja-JP" altLang="ja-JP" sz="1300" b="0" i="0" baseline="0">
              <a:solidFill>
                <a:schemeClr val="dk1"/>
              </a:solidFill>
              <a:effectLst/>
              <a:latin typeface="+mn-lt"/>
              <a:ea typeface="+mn-ea"/>
              <a:cs typeface="+mn-cs"/>
            </a:rPr>
            <a:t>円であり、下水道事業や淡路広域水道企業団への補助金が多額のため、類似団体より</a:t>
          </a:r>
          <a:r>
            <a:rPr lang="en-US" altLang="ja-JP" sz="1300" b="0" i="0" baseline="0">
              <a:solidFill>
                <a:schemeClr val="dk1"/>
              </a:solidFill>
              <a:effectLst/>
              <a:latin typeface="+mn-lt"/>
              <a:ea typeface="+mn-ea"/>
              <a:cs typeface="+mn-cs"/>
            </a:rPr>
            <a:t>46.7</a:t>
          </a:r>
          <a:r>
            <a:rPr lang="ja-JP" altLang="ja-JP" sz="1300" b="0" i="0" baseline="0">
              <a:solidFill>
                <a:schemeClr val="dk1"/>
              </a:solidFill>
              <a:effectLst/>
              <a:latin typeface="+mn-lt"/>
              <a:ea typeface="+mn-ea"/>
              <a:cs typeface="+mn-cs"/>
            </a:rPr>
            <a:t>％高い値となっている。財政計画に基づき、引き続き地方債の新規発行を抑制することとしている。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財政調整基金残高は、合併以後平成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年度まで毎年取り崩しを行ってきたことにより標準財政規模比を減少させてきたが、平成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年度以降、取り崩しを行わないことにより割合を増加させてきた。平成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年度も同様に取り崩しを行わなかったが、運用収入の積み立てに留まったため、割合は</a:t>
          </a:r>
          <a:r>
            <a:rPr kumimoji="1" lang="en-US" altLang="ja-JP" sz="1300">
              <a:solidFill>
                <a:schemeClr val="dk1"/>
              </a:solidFill>
              <a:effectLst/>
              <a:latin typeface="+mn-lt"/>
              <a:ea typeface="+mn-ea"/>
              <a:cs typeface="+mn-cs"/>
            </a:rPr>
            <a:t>0.12</a:t>
          </a:r>
          <a:r>
            <a:rPr kumimoji="1" lang="ja-JP" altLang="ja-JP" sz="1300">
              <a:solidFill>
                <a:schemeClr val="dk1"/>
              </a:solidFill>
              <a:effectLst/>
              <a:latin typeface="+mn-lt"/>
              <a:ea typeface="+mn-ea"/>
              <a:cs typeface="+mn-cs"/>
            </a:rPr>
            <a:t>ポイント減少した。実質単年度収支は、黒字を確保しているが、税収が減収傾向にあることから、引き続き財政計画に基づき健全な運営に努めていく必要がある。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連結実質赤字比率においては、平成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年度に国民健康保険特別会計（保険事業勘定）で赤字を出したものの、以降は全会計において黒字となっている。平成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年度においては一般会計の実質収支が増加、国民健康保険特別会計（保険事業勘定）では被保険者数は減少したが、被保険者</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人あたりの保険給付費が増加したことから実質収支および標準財政規模比の減少に繋がった。</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公営事業においては、国民宿舎事業を見ると、過去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年間の客室稼働率が</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程度で推移しており、観光シーズンとシーズンオフでの稼働率の差が大きい状況となっている。また、競合する民間施設もあることから、単年度の赤字が続き、流動資産が減少していることから、標準財政規模比も減少傾向にある。</a:t>
          </a:r>
          <a:endParaRPr lang="ja-JP" altLang="ja-JP" sz="1300">
            <a:effectLst/>
          </a:endParaRPr>
        </a:p>
        <a:p>
          <a:r>
            <a:rPr kumimoji="1" lang="ja-JP" altLang="ja-JP" sz="1300">
              <a:solidFill>
                <a:schemeClr val="dk1"/>
              </a:solidFill>
              <a:effectLst/>
              <a:latin typeface="+mn-lt"/>
              <a:ea typeface="+mn-ea"/>
              <a:cs typeface="+mn-cs"/>
            </a:rPr>
            <a:t>　土地開発事業については、売却用土地の評価額変動による減少があったほか、企業団地開発事業勘定において、平成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区画（</a:t>
          </a:r>
          <a:r>
            <a:rPr kumimoji="1" lang="en-US" altLang="ja-JP" sz="1300">
              <a:solidFill>
                <a:schemeClr val="dk1"/>
              </a:solidFill>
              <a:effectLst/>
              <a:latin typeface="+mn-lt"/>
              <a:ea typeface="+mn-ea"/>
              <a:cs typeface="+mn-cs"/>
            </a:rPr>
            <a:t>BF-9</a:t>
          </a:r>
          <a:r>
            <a:rPr kumimoji="1" lang="ja-JP" altLang="ja-JP" sz="1300">
              <a:solidFill>
                <a:schemeClr val="dk1"/>
              </a:solidFill>
              <a:effectLst/>
              <a:latin typeface="+mn-lt"/>
              <a:ea typeface="+mn-ea"/>
              <a:cs typeface="+mn-cs"/>
            </a:rPr>
            <a:t>）の売却ができたことから、標準財政規模比が前年度から</a:t>
          </a:r>
          <a:r>
            <a:rPr kumimoji="1" lang="en-US" altLang="ja-JP" sz="1300">
              <a:solidFill>
                <a:schemeClr val="dk1"/>
              </a:solidFill>
              <a:effectLst/>
              <a:latin typeface="+mn-lt"/>
              <a:ea typeface="+mn-ea"/>
              <a:cs typeface="+mn-cs"/>
            </a:rPr>
            <a:t>0.42</a:t>
          </a:r>
          <a:r>
            <a:rPr kumimoji="1" lang="ja-JP" altLang="ja-JP" sz="1300">
              <a:solidFill>
                <a:schemeClr val="dk1"/>
              </a:solidFill>
              <a:effectLst/>
              <a:latin typeface="+mn-lt"/>
              <a:ea typeface="+mn-ea"/>
              <a:cs typeface="+mn-cs"/>
            </a:rPr>
            <a:t>ポイント減少することとなった。</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29735087</v>
      </c>
      <c r="BO4" s="409"/>
      <c r="BP4" s="409"/>
      <c r="BQ4" s="409"/>
      <c r="BR4" s="409"/>
      <c r="BS4" s="409"/>
      <c r="BT4" s="409"/>
      <c r="BU4" s="410"/>
      <c r="BV4" s="408">
        <v>30290557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5.6</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28581810</v>
      </c>
      <c r="BO5" s="414"/>
      <c r="BP5" s="414"/>
      <c r="BQ5" s="414"/>
      <c r="BR5" s="414"/>
      <c r="BS5" s="414"/>
      <c r="BT5" s="414"/>
      <c r="BU5" s="415"/>
      <c r="BV5" s="413">
        <v>29416295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86.4</v>
      </c>
      <c r="CU5" s="384"/>
      <c r="CV5" s="384"/>
      <c r="CW5" s="384"/>
      <c r="CX5" s="384"/>
      <c r="CY5" s="384"/>
      <c r="CZ5" s="384"/>
      <c r="DA5" s="385"/>
      <c r="DB5" s="383">
        <v>87.1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1153277</v>
      </c>
      <c r="BO6" s="414"/>
      <c r="BP6" s="414"/>
      <c r="BQ6" s="414"/>
      <c r="BR6" s="414"/>
      <c r="BS6" s="414"/>
      <c r="BT6" s="414"/>
      <c r="BU6" s="415"/>
      <c r="BV6" s="413">
        <v>874262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91.9</v>
      </c>
      <c r="CU6" s="560"/>
      <c r="CV6" s="560"/>
      <c r="CW6" s="560"/>
      <c r="CX6" s="560"/>
      <c r="CY6" s="560"/>
      <c r="CZ6" s="560"/>
      <c r="DA6" s="561"/>
      <c r="DB6" s="559">
        <v>93.2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193443</v>
      </c>
      <c r="BO7" s="414"/>
      <c r="BP7" s="414"/>
      <c r="BQ7" s="414"/>
      <c r="BR7" s="414"/>
      <c r="BS7" s="414"/>
      <c r="BT7" s="414"/>
      <c r="BU7" s="415"/>
      <c r="BV7" s="413">
        <v>135052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17129306</v>
      </c>
      <c r="CU7" s="414"/>
      <c r="CV7" s="414"/>
      <c r="CW7" s="414"/>
      <c r="CX7" s="414"/>
      <c r="CY7" s="414"/>
      <c r="CZ7" s="414"/>
      <c r="DA7" s="415"/>
      <c r="DB7" s="413">
        <v>16892441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959834</v>
      </c>
      <c r="BO8" s="414"/>
      <c r="BP8" s="414"/>
      <c r="BQ8" s="414"/>
      <c r="BR8" s="414"/>
      <c r="BS8" s="414"/>
      <c r="BT8" s="414"/>
      <c r="BU8" s="415"/>
      <c r="BV8" s="413">
        <v>739210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46912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220624</v>
      </c>
      <c r="BO9" s="414"/>
      <c r="BP9" s="414"/>
      <c r="BQ9" s="414"/>
      <c r="BR9" s="414"/>
      <c r="BS9" s="414"/>
      <c r="BT9" s="414"/>
      <c r="BU9" s="415"/>
      <c r="BV9" s="413">
        <v>-350915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22.5</v>
      </c>
      <c r="CU9" s="384"/>
      <c r="CV9" s="384"/>
      <c r="CW9" s="384"/>
      <c r="CX9" s="384"/>
      <c r="CY9" s="384"/>
      <c r="CZ9" s="384"/>
      <c r="DA9" s="385"/>
      <c r="DB9" s="383">
        <v>24.4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49834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16676</v>
      </c>
      <c r="BO10" s="414"/>
      <c r="BP10" s="414"/>
      <c r="BQ10" s="414"/>
      <c r="BR10" s="414"/>
      <c r="BS10" s="414"/>
      <c r="BT10" s="414"/>
      <c r="BU10" s="415"/>
      <c r="BV10" s="413">
        <v>294555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v>583242</v>
      </c>
      <c r="BO11" s="414"/>
      <c r="BP11" s="414"/>
      <c r="BQ11" s="414"/>
      <c r="BR11" s="414"/>
      <c r="BS11" s="414"/>
      <c r="BT11" s="414"/>
      <c r="BU11" s="415"/>
      <c r="BV11" s="413">
        <v>896474</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49265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48984</v>
      </c>
      <c r="S13" s="515"/>
      <c r="T13" s="515"/>
      <c r="U13" s="515"/>
      <c r="V13" s="516"/>
      <c r="W13" s="502" t="s">
        <v>120</v>
      </c>
      <c r="X13" s="426"/>
      <c r="Y13" s="426"/>
      <c r="Z13" s="426"/>
      <c r="AA13" s="426"/>
      <c r="AB13" s="427"/>
      <c r="AC13" s="389">
        <v>6802</v>
      </c>
      <c r="AD13" s="390"/>
      <c r="AE13" s="390"/>
      <c r="AF13" s="390"/>
      <c r="AG13" s="391"/>
      <c r="AH13" s="389">
        <v>7508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820542</v>
      </c>
      <c r="BO13" s="414"/>
      <c r="BP13" s="414"/>
      <c r="BQ13" s="414"/>
      <c r="BR13" s="414"/>
      <c r="BS13" s="414"/>
      <c r="BT13" s="414"/>
      <c r="BU13" s="415"/>
      <c r="BV13" s="413">
        <v>840114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13.2</v>
      </c>
      <c r="CU13" s="384"/>
      <c r="CV13" s="384"/>
      <c r="CW13" s="384"/>
      <c r="CX13" s="384"/>
      <c r="CY13" s="384"/>
      <c r="CZ13" s="384"/>
      <c r="DA13" s="385"/>
      <c r="DB13" s="383">
        <v>13.6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49847</v>
      </c>
      <c r="S14" s="515"/>
      <c r="T14" s="515"/>
      <c r="U14" s="515"/>
      <c r="V14" s="516"/>
      <c r="W14" s="517"/>
      <c r="X14" s="429"/>
      <c r="Y14" s="429"/>
      <c r="Z14" s="429"/>
      <c r="AA14" s="429"/>
      <c r="AB14" s="430"/>
      <c r="AC14" s="507">
        <v>25.5</v>
      </c>
      <c r="AD14" s="508"/>
      <c r="AE14" s="508"/>
      <c r="AF14" s="508"/>
      <c r="AG14" s="509"/>
      <c r="AH14" s="507">
        <v>25.6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122.8</v>
      </c>
      <c r="CU14" s="486"/>
      <c r="CV14" s="486"/>
      <c r="CW14" s="486"/>
      <c r="CX14" s="486"/>
      <c r="CY14" s="486"/>
      <c r="CZ14" s="486"/>
      <c r="DA14" s="487"/>
      <c r="DB14" s="518">
        <v>131.69999999999999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49592</v>
      </c>
      <c r="S15" s="515"/>
      <c r="T15" s="515"/>
      <c r="U15" s="515"/>
      <c r="V15" s="516"/>
      <c r="W15" s="502" t="s">
        <v>127</v>
      </c>
      <c r="X15" s="426"/>
      <c r="Y15" s="426"/>
      <c r="Z15" s="426"/>
      <c r="AA15" s="426"/>
      <c r="AB15" s="427"/>
      <c r="AC15" s="389">
        <v>6468</v>
      </c>
      <c r="AD15" s="390"/>
      <c r="AE15" s="390"/>
      <c r="AF15" s="390"/>
      <c r="AG15" s="391"/>
      <c r="AH15" s="389">
        <v>7775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5374215</v>
      </c>
      <c r="BO15" s="409"/>
      <c r="BP15" s="409"/>
      <c r="BQ15" s="409"/>
      <c r="BR15" s="409"/>
      <c r="BS15" s="409"/>
      <c r="BT15" s="409"/>
      <c r="BU15" s="410"/>
      <c r="BV15" s="408">
        <v>5210258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24.2</v>
      </c>
      <c r="AD16" s="508"/>
      <c r="AE16" s="508"/>
      <c r="AF16" s="508"/>
      <c r="AG16" s="509"/>
      <c r="AH16" s="507">
        <v>26.5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13434935</v>
      </c>
      <c r="BO16" s="414"/>
      <c r="BP16" s="414"/>
      <c r="BQ16" s="414"/>
      <c r="BR16" s="414"/>
      <c r="BS16" s="414"/>
      <c r="BT16" s="414"/>
      <c r="BU16" s="415"/>
      <c r="BV16" s="413">
        <v>12538325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13444</v>
      </c>
      <c r="AD17" s="390"/>
      <c r="AE17" s="390"/>
      <c r="AF17" s="390"/>
      <c r="AG17" s="391"/>
      <c r="AH17" s="389">
        <v>14030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6793955</v>
      </c>
      <c r="BO17" s="414"/>
      <c r="BP17" s="414"/>
      <c r="BQ17" s="414"/>
      <c r="BR17" s="414"/>
      <c r="BS17" s="414"/>
      <c r="BT17" s="414"/>
      <c r="BU17" s="415"/>
      <c r="BV17" s="413">
        <v>6690291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229.01</v>
      </c>
      <c r="M18" s="478"/>
      <c r="N18" s="478"/>
      <c r="O18" s="478"/>
      <c r="P18" s="478"/>
      <c r="Q18" s="478"/>
      <c r="R18" s="479"/>
      <c r="S18" s="479"/>
      <c r="T18" s="479"/>
      <c r="U18" s="479"/>
      <c r="V18" s="480"/>
      <c r="W18" s="494"/>
      <c r="X18" s="495"/>
      <c r="Y18" s="495"/>
      <c r="Z18" s="495"/>
      <c r="AA18" s="495"/>
      <c r="AB18" s="503"/>
      <c r="AC18" s="377">
        <v>50.3</v>
      </c>
      <c r="AD18" s="378"/>
      <c r="AE18" s="378"/>
      <c r="AF18" s="378"/>
      <c r="AG18" s="481"/>
      <c r="AH18" s="377">
        <v>47.8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15076514</v>
      </c>
      <c r="BO18" s="414"/>
      <c r="BP18" s="414"/>
      <c r="BQ18" s="414"/>
      <c r="BR18" s="414"/>
      <c r="BS18" s="414"/>
      <c r="BT18" s="414"/>
      <c r="BU18" s="415"/>
      <c r="BV18" s="413">
        <v>14811833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205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19640052</v>
      </c>
      <c r="BO19" s="414"/>
      <c r="BP19" s="414"/>
      <c r="BQ19" s="414"/>
      <c r="BR19" s="414"/>
      <c r="BS19" s="414"/>
      <c r="BT19" s="414"/>
      <c r="BU19" s="415"/>
      <c r="BV19" s="413">
        <v>19477673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16968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36657896</v>
      </c>
      <c r="BO23" s="414"/>
      <c r="BP23" s="414"/>
      <c r="BQ23" s="414"/>
      <c r="BR23" s="414"/>
      <c r="BS23" s="414"/>
      <c r="BT23" s="414"/>
      <c r="BU23" s="415"/>
      <c r="BV23" s="413">
        <v>36984503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8500</v>
      </c>
      <c r="R24" s="390"/>
      <c r="S24" s="390"/>
      <c r="T24" s="390"/>
      <c r="U24" s="390"/>
      <c r="V24" s="391"/>
      <c r="W24" s="455"/>
      <c r="X24" s="446"/>
      <c r="Y24" s="447"/>
      <c r="Z24" s="386" t="s">
        <v>150</v>
      </c>
      <c r="AA24" s="387"/>
      <c r="AB24" s="387"/>
      <c r="AC24" s="387"/>
      <c r="AD24" s="387"/>
      <c r="AE24" s="387"/>
      <c r="AF24" s="387"/>
      <c r="AG24" s="388"/>
      <c r="AH24" s="389">
        <v>404</v>
      </c>
      <c r="AI24" s="390"/>
      <c r="AJ24" s="390"/>
      <c r="AK24" s="390"/>
      <c r="AL24" s="391"/>
      <c r="AM24" s="389">
        <v>1289568</v>
      </c>
      <c r="AN24" s="390"/>
      <c r="AO24" s="390"/>
      <c r="AP24" s="390"/>
      <c r="AQ24" s="390"/>
      <c r="AR24" s="391"/>
      <c r="AS24" s="389">
        <v>3192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24723822</v>
      </c>
      <c r="BO24" s="414"/>
      <c r="BP24" s="414"/>
      <c r="BQ24" s="414"/>
      <c r="BR24" s="414"/>
      <c r="BS24" s="414"/>
      <c r="BT24" s="414"/>
      <c r="BU24" s="415"/>
      <c r="BV24" s="413">
        <v>24711650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6800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2624418</v>
      </c>
      <c r="BO25" s="409"/>
      <c r="BP25" s="409"/>
      <c r="BQ25" s="409"/>
      <c r="BR25" s="409"/>
      <c r="BS25" s="409"/>
      <c r="BT25" s="409"/>
      <c r="BU25" s="410"/>
      <c r="BV25" s="408">
        <v>2147394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6000</v>
      </c>
      <c r="R26" s="390"/>
      <c r="S26" s="390"/>
      <c r="T26" s="390"/>
      <c r="U26" s="390"/>
      <c r="V26" s="391"/>
      <c r="W26" s="455"/>
      <c r="X26" s="446"/>
      <c r="Y26" s="447"/>
      <c r="Z26" s="386" t="s">
        <v>156</v>
      </c>
      <c r="AA26" s="468"/>
      <c r="AB26" s="468"/>
      <c r="AC26" s="468"/>
      <c r="AD26" s="468"/>
      <c r="AE26" s="468"/>
      <c r="AF26" s="468"/>
      <c r="AG26" s="469"/>
      <c r="AH26" s="389">
        <v>19</v>
      </c>
      <c r="AI26" s="390"/>
      <c r="AJ26" s="390"/>
      <c r="AK26" s="390"/>
      <c r="AL26" s="391"/>
      <c r="AM26" s="389">
        <v>59964</v>
      </c>
      <c r="AN26" s="390"/>
      <c r="AO26" s="390"/>
      <c r="AP26" s="390"/>
      <c r="AQ26" s="390"/>
      <c r="AR26" s="391"/>
      <c r="AS26" s="389">
        <v>3156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4500</v>
      </c>
      <c r="R27" s="390"/>
      <c r="S27" s="390"/>
      <c r="T27" s="390"/>
      <c r="U27" s="390"/>
      <c r="V27" s="391"/>
      <c r="W27" s="455"/>
      <c r="X27" s="446"/>
      <c r="Y27" s="447"/>
      <c r="Z27" s="386" t="s">
        <v>159</v>
      </c>
      <c r="AA27" s="387"/>
      <c r="AB27" s="387"/>
      <c r="AC27" s="387"/>
      <c r="AD27" s="387"/>
      <c r="AE27" s="387"/>
      <c r="AF27" s="387"/>
      <c r="AG27" s="388"/>
      <c r="AH27" s="389">
        <v>12</v>
      </c>
      <c r="AI27" s="390"/>
      <c r="AJ27" s="390"/>
      <c r="AK27" s="390"/>
      <c r="AL27" s="391"/>
      <c r="AM27" s="389">
        <v>40188</v>
      </c>
      <c r="AN27" s="390"/>
      <c r="AO27" s="390"/>
      <c r="AP27" s="390"/>
      <c r="AQ27" s="390"/>
      <c r="AR27" s="391"/>
      <c r="AS27" s="389">
        <v>3349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500000</v>
      </c>
      <c r="BO27" s="417"/>
      <c r="BP27" s="417"/>
      <c r="BQ27" s="417"/>
      <c r="BR27" s="417"/>
      <c r="BS27" s="417"/>
      <c r="BT27" s="417"/>
      <c r="BU27" s="418"/>
      <c r="BV27" s="416">
        <v>500000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3780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2745236</v>
      </c>
      <c r="BO28" s="409"/>
      <c r="BP28" s="409"/>
      <c r="BQ28" s="409"/>
      <c r="BR28" s="409"/>
      <c r="BS28" s="409"/>
      <c r="BT28" s="409"/>
      <c r="BU28" s="410"/>
      <c r="BV28" s="408">
        <v>2728560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3465</v>
      </c>
      <c r="R29" s="390"/>
      <c r="S29" s="390"/>
      <c r="T29" s="390"/>
      <c r="U29" s="390"/>
      <c r="V29" s="391"/>
      <c r="W29" s="456"/>
      <c r="X29" s="457"/>
      <c r="Y29" s="458"/>
      <c r="Z29" s="386" t="s">
        <v>166</v>
      </c>
      <c r="AA29" s="387"/>
      <c r="AB29" s="387"/>
      <c r="AC29" s="387"/>
      <c r="AD29" s="387"/>
      <c r="AE29" s="387"/>
      <c r="AF29" s="387"/>
      <c r="AG29" s="388"/>
      <c r="AH29" s="389">
        <v>416</v>
      </c>
      <c r="AI29" s="390"/>
      <c r="AJ29" s="390"/>
      <c r="AK29" s="390"/>
      <c r="AL29" s="391"/>
      <c r="AM29" s="389">
        <v>1329756</v>
      </c>
      <c r="AN29" s="390"/>
      <c r="AO29" s="390"/>
      <c r="AP29" s="390"/>
      <c r="AQ29" s="390"/>
      <c r="AR29" s="391"/>
      <c r="AS29" s="389">
        <v>3197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535524</v>
      </c>
      <c r="BO29" s="414"/>
      <c r="BP29" s="414"/>
      <c r="BQ29" s="414"/>
      <c r="BR29" s="414"/>
      <c r="BS29" s="414"/>
      <c r="BT29" s="414"/>
      <c r="BU29" s="415"/>
      <c r="BV29" s="413">
        <v>531628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7303109</v>
      </c>
      <c r="BO30" s="417"/>
      <c r="BP30" s="417"/>
      <c r="BQ30" s="417"/>
      <c r="BR30" s="417"/>
      <c r="BS30" s="417"/>
      <c r="BT30" s="417"/>
      <c r="BU30" s="418"/>
      <c r="BV30" s="416">
        <v>6169809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　保険事業勘定</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IF('各会計、関係団体の財政状況及び健全化判断比率'!B35="","",'各会計、関係団体の財政状況及び健全化判断比率'!B35)</f>
        <v>国民宿舎事業会計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IF('各会計、関係団体の財政状況及び健全化判断比率'!B37="","",'各会計、関係団体の財政状況及び健全化判断比率'!B37)</f>
        <v>土地開発事業特別会計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兵庫県市町村職員退職手当組合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西淡まちつくり</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産業廃棄物最終処分事業特別会計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国民健康保険特別会計　直営診療所勘定</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IF('各会計、関係団体の財政状況及び健全化判断比率'!B36="","",'各会計、関係団体の財政状況及び健全化判断比率'!B36)</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兵庫県町議会議員公務災害補償組合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南淡路農業公園</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ケーブルテレビ事業特別会計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兵庫県市町交通災害共済組合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南淡風力エネルギー開発</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介護保険特別会計保険事業勘定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兵庫県後期高齢者医療広域連合（一般会計）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淡路人形協会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8</v>
      </c>
      <c r="V38" s="373"/>
      <c r="W38" s="372" t="str">
        <f>IF('各会計、関係団体の財政状況及び健全化判断比率'!B32="","",'各会計、関係団体の財政状況及び健全化判断比率'!B32)</f>
        <v>介護保険特別会計介護サービス事業勘定</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兵庫県後期高齢者医療広域連合（特別会計）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9</v>
      </c>
      <c r="V39" s="373"/>
      <c r="W39" s="372" t="str">
        <f>IF('各会計、関係団体の財政状況及び健全化判断比率'!B33="","",'各会計、関係団体の財政状況及び健全化判断比率'!B33)</f>
        <v>訪問看護事業特別会計</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淡路広域行政事務組合（淡路食肉センター事業特別会計）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f t="shared" si="4"/>
        <v>10</v>
      </c>
      <c r="V40" s="373"/>
      <c r="W40" s="372" t="str">
        <f>IF('各会計、関係団体の財政状況及び健全化判断比率'!B34="","",'各会計、関係団体の財政状況及び健全化判断比率'!B34)</f>
        <v>農業共済事業会計</v>
      </c>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淡路広域行政事務組合（一般会計）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淡路広域水道企業団</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洲本市・南あわじ市衛生事務組合（一般会計）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淡路広域消防事務組合（一般会計）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4.7699999999999996</v>
      </c>
      <c r="G34" s="33">
        <v>4.0199999999999996</v>
      </c>
      <c r="H34" s="33">
        <v>5.93</v>
      </c>
      <c r="I34" s="33">
        <v>4.1100000000000003</v>
      </c>
      <c r="J34" s="34">
        <v>5.4</v>
      </c>
      <c r="K34" s="22"/>
      <c r="L34" s="22"/>
      <c r="M34" s="22"/>
      <c r="N34" s="22"/>
      <c r="O34" s="22"/>
      <c r="P34" s="22"/>
    </row>
    <row r="35" spans="1:16" ht="39" customHeight="1" x14ac:dyDescent="0.15">
      <c r="A35" s="22"/>
      <c r="B35" s="35"/>
      <c r="C35" s="1175" t="s">
        <v>531</v>
      </c>
      <c r="D35" s="1176"/>
      <c r="E35" s="1177"/>
      <c r="F35" s="36">
        <v>1.43</v>
      </c>
      <c r="G35" s="37">
        <v>1.44</v>
      </c>
      <c r="H35" s="37">
        <v>1.4</v>
      </c>
      <c r="I35" s="37">
        <v>1.33</v>
      </c>
      <c r="J35" s="38">
        <v>1.23</v>
      </c>
      <c r="K35" s="22"/>
      <c r="L35" s="22"/>
      <c r="M35" s="22"/>
      <c r="N35" s="22"/>
      <c r="O35" s="22"/>
      <c r="P35" s="22"/>
    </row>
    <row r="36" spans="1:16" ht="39" customHeight="1" x14ac:dyDescent="0.15">
      <c r="A36" s="22"/>
      <c r="B36" s="35"/>
      <c r="C36" s="1175" t="s">
        <v>532</v>
      </c>
      <c r="D36" s="1176"/>
      <c r="E36" s="1177"/>
      <c r="F36" s="36">
        <v>0</v>
      </c>
      <c r="G36" s="37">
        <v>1.54</v>
      </c>
      <c r="H36" s="37">
        <v>1.6</v>
      </c>
      <c r="I36" s="37">
        <v>1.65</v>
      </c>
      <c r="J36" s="38">
        <v>1.23</v>
      </c>
      <c r="K36" s="22"/>
      <c r="L36" s="22"/>
      <c r="M36" s="22"/>
      <c r="N36" s="22"/>
      <c r="O36" s="22"/>
      <c r="P36" s="22"/>
    </row>
    <row r="37" spans="1:16" ht="39" customHeight="1" x14ac:dyDescent="0.15">
      <c r="A37" s="22"/>
      <c r="B37" s="35"/>
      <c r="C37" s="1175" t="s">
        <v>533</v>
      </c>
      <c r="D37" s="1176"/>
      <c r="E37" s="1177"/>
      <c r="F37" s="36">
        <v>1.01</v>
      </c>
      <c r="G37" s="37">
        <v>0.96</v>
      </c>
      <c r="H37" s="37">
        <v>0.9</v>
      </c>
      <c r="I37" s="37">
        <v>0.85</v>
      </c>
      <c r="J37" s="38">
        <v>0.89</v>
      </c>
      <c r="K37" s="22"/>
      <c r="L37" s="22"/>
      <c r="M37" s="22"/>
      <c r="N37" s="22"/>
      <c r="O37" s="22"/>
      <c r="P37" s="22"/>
    </row>
    <row r="38" spans="1:16" ht="39" customHeight="1" x14ac:dyDescent="0.15">
      <c r="A38" s="22"/>
      <c r="B38" s="35"/>
      <c r="C38" s="1175" t="s">
        <v>534</v>
      </c>
      <c r="D38" s="1176"/>
      <c r="E38" s="1177"/>
      <c r="F38" s="36">
        <v>0.16</v>
      </c>
      <c r="G38" s="37">
        <v>0.35</v>
      </c>
      <c r="H38" s="37">
        <v>0.38</v>
      </c>
      <c r="I38" s="37">
        <v>0.42</v>
      </c>
      <c r="J38" s="38">
        <v>0.38</v>
      </c>
      <c r="K38" s="22"/>
      <c r="L38" s="22"/>
      <c r="M38" s="22"/>
      <c r="N38" s="22"/>
      <c r="O38" s="22"/>
      <c r="P38" s="22"/>
    </row>
    <row r="39" spans="1:16" ht="39" customHeight="1" x14ac:dyDescent="0.15">
      <c r="A39" s="22"/>
      <c r="B39" s="35"/>
      <c r="C39" s="1175" t="s">
        <v>535</v>
      </c>
      <c r="D39" s="1176"/>
      <c r="E39" s="1177"/>
      <c r="F39" s="36">
        <v>1.78</v>
      </c>
      <c r="G39" s="37">
        <v>1.98</v>
      </c>
      <c r="H39" s="37">
        <v>0.93</v>
      </c>
      <c r="I39" s="37">
        <v>0.56000000000000005</v>
      </c>
      <c r="J39" s="38">
        <v>0.33</v>
      </c>
      <c r="K39" s="22"/>
      <c r="L39" s="22"/>
      <c r="M39" s="22"/>
      <c r="N39" s="22"/>
      <c r="O39" s="22"/>
      <c r="P39" s="22"/>
    </row>
    <row r="40" spans="1:16" ht="39" customHeight="1" x14ac:dyDescent="0.15">
      <c r="A40" s="22"/>
      <c r="B40" s="35"/>
      <c r="C40" s="1175" t="s">
        <v>536</v>
      </c>
      <c r="D40" s="1176"/>
      <c r="E40" s="1177"/>
      <c r="F40" s="36">
        <v>0</v>
      </c>
      <c r="G40" s="37">
        <v>0.1</v>
      </c>
      <c r="H40" s="37">
        <v>0.17</v>
      </c>
      <c r="I40" s="37">
        <v>0.16</v>
      </c>
      <c r="J40" s="38">
        <v>0.14000000000000001</v>
      </c>
      <c r="K40" s="22"/>
      <c r="L40" s="22"/>
      <c r="M40" s="22"/>
      <c r="N40" s="22"/>
      <c r="O40" s="22"/>
      <c r="P40" s="22"/>
    </row>
    <row r="41" spans="1:16" ht="39" customHeight="1" x14ac:dyDescent="0.15">
      <c r="A41" s="22"/>
      <c r="B41" s="35"/>
      <c r="C41" s="1175" t="s">
        <v>537</v>
      </c>
      <c r="D41" s="1176"/>
      <c r="E41" s="1177"/>
      <c r="F41" s="36">
        <v>0.06</v>
      </c>
      <c r="G41" s="37">
        <v>7.0000000000000007E-2</v>
      </c>
      <c r="H41" s="37">
        <v>0.08</v>
      </c>
      <c r="I41" s="37">
        <v>0.08</v>
      </c>
      <c r="J41" s="38">
        <v>0.08</v>
      </c>
      <c r="K41" s="22"/>
      <c r="L41" s="22"/>
      <c r="M41" s="22"/>
      <c r="N41" s="22"/>
      <c r="O41" s="22"/>
      <c r="P41" s="22"/>
    </row>
    <row r="42" spans="1:16" ht="39" customHeight="1" x14ac:dyDescent="0.15">
      <c r="A42" s="22"/>
      <c r="B42" s="39"/>
      <c r="C42" s="1175" t="s">
        <v>538</v>
      </c>
      <c r="D42" s="1176"/>
      <c r="E42" s="1177"/>
      <c r="F42" s="36" t="s">
        <v>539</v>
      </c>
      <c r="G42" s="37" t="s">
        <v>485</v>
      </c>
      <c r="H42" s="37" t="s">
        <v>485</v>
      </c>
      <c r="I42" s="37" t="s">
        <v>485</v>
      </c>
      <c r="J42" s="38" t="s">
        <v>485</v>
      </c>
      <c r="K42" s="22"/>
      <c r="L42" s="22"/>
      <c r="M42" s="22"/>
      <c r="N42" s="22"/>
      <c r="O42" s="22"/>
      <c r="P42" s="22"/>
    </row>
    <row r="43" spans="1:16" ht="39" customHeight="1" thickBot="1" x14ac:dyDescent="0.2">
      <c r="A43" s="22"/>
      <c r="B43" s="40"/>
      <c r="C43" s="1178" t="s">
        <v>540</v>
      </c>
      <c r="D43" s="1179"/>
      <c r="E43" s="1180"/>
      <c r="F43" s="41">
        <v>0.28999999999999998</v>
      </c>
      <c r="G43" s="42">
        <v>0.49</v>
      </c>
      <c r="H43" s="42">
        <v>0.3</v>
      </c>
      <c r="I43" s="42">
        <v>0.1</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4093</v>
      </c>
      <c r="L45" s="60">
        <v>4077</v>
      </c>
      <c r="M45" s="60">
        <v>4191</v>
      </c>
      <c r="N45" s="60">
        <v>4062</v>
      </c>
      <c r="O45" s="61">
        <v>3991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1222</v>
      </c>
      <c r="L48" s="64">
        <v>1247</v>
      </c>
      <c r="M48" s="64">
        <v>1276</v>
      </c>
      <c r="N48" s="64">
        <v>1295</v>
      </c>
      <c r="O48" s="65">
        <v>1338</v>
      </c>
      <c r="P48" s="48"/>
      <c r="Q48" s="48"/>
      <c r="R48" s="48"/>
      <c r="S48" s="48"/>
      <c r="T48" s="48"/>
      <c r="U48" s="48"/>
    </row>
    <row r="49" spans="1:21" ht="30.75" customHeight="1" x14ac:dyDescent="0.15">
      <c r="A49" s="48"/>
      <c r="B49" s="1193"/>
      <c r="C49" s="1194"/>
      <c r="D49" s="62"/>
      <c r="E49" s="1185" t="s">
        <v>15</v>
      </c>
      <c r="F49" s="1185"/>
      <c r="G49" s="1185"/>
      <c r="H49" s="1185"/>
      <c r="I49" s="1185"/>
      <c r="J49" s="1186"/>
      <c r="K49" s="63">
        <v>285</v>
      </c>
      <c r="L49" s="64">
        <v>366</v>
      </c>
      <c r="M49" s="64">
        <v>359</v>
      </c>
      <c r="N49" s="64">
        <v>441</v>
      </c>
      <c r="O49" s="65">
        <v>508</v>
      </c>
      <c r="P49" s="48"/>
      <c r="Q49" s="48"/>
      <c r="R49" s="48"/>
      <c r="S49" s="48"/>
      <c r="T49" s="48"/>
      <c r="U49" s="48"/>
    </row>
    <row r="50" spans="1:21" ht="30.75" customHeight="1" x14ac:dyDescent="0.15">
      <c r="A50" s="48"/>
      <c r="B50" s="1193"/>
      <c r="C50" s="1194"/>
      <c r="D50" s="62"/>
      <c r="E50" s="1185" t="s">
        <v>16</v>
      </c>
      <c r="F50" s="1185"/>
      <c r="G50" s="1185"/>
      <c r="H50" s="1185"/>
      <c r="I50" s="1185"/>
      <c r="J50" s="1186"/>
      <c r="K50" s="63">
        <v>14</v>
      </c>
      <c r="L50" s="64">
        <v>13</v>
      </c>
      <c r="M50" s="64">
        <v>13</v>
      </c>
      <c r="N50" s="64">
        <v>3</v>
      </c>
      <c r="O50" s="65" t="s">
        <v>485</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3665</v>
      </c>
      <c r="L52" s="64">
        <v>3810</v>
      </c>
      <c r="M52" s="64">
        <v>4002</v>
      </c>
      <c r="N52" s="64">
        <v>4154</v>
      </c>
      <c r="O52" s="65">
        <v>4113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1949</v>
      </c>
      <c r="L53" s="69">
        <v>1893</v>
      </c>
      <c r="M53" s="69">
        <v>1837</v>
      </c>
      <c r="N53" s="69">
        <v>1647</v>
      </c>
      <c r="O53" s="70">
        <v>1724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1" t="s">
        <v>23</v>
      </c>
      <c r="C41" s="1212"/>
      <c r="D41" s="81"/>
      <c r="E41" s="1213" t="s">
        <v>24</v>
      </c>
      <c r="F41" s="1213"/>
      <c r="G41" s="1213"/>
      <c r="H41" s="1214"/>
      <c r="I41" s="82">
        <v>37436</v>
      </c>
      <c r="J41" s="83">
        <v>36797</v>
      </c>
      <c r="K41" s="83">
        <v>36082</v>
      </c>
      <c r="L41" s="83">
        <v>36985</v>
      </c>
      <c r="M41" s="84">
        <v>36658</v>
      </c>
    </row>
    <row r="42" spans="2:13" ht="27.75" customHeight="1" x14ac:dyDescent="0.15">
      <c r="B42" s="1201"/>
      <c r="C42" s="1202"/>
      <c r="D42" s="85"/>
      <c r="E42" s="1205" t="s">
        <v>25</v>
      </c>
      <c r="F42" s="1205"/>
      <c r="G42" s="1205"/>
      <c r="H42" s="1206"/>
      <c r="I42" s="86">
        <v>29</v>
      </c>
      <c r="J42" s="87">
        <v>16</v>
      </c>
      <c r="K42" s="87">
        <v>3</v>
      </c>
      <c r="L42" s="87" t="s">
        <v>485</v>
      </c>
      <c r="M42" s="88" t="s">
        <v>485</v>
      </c>
    </row>
    <row r="43" spans="2:13" ht="27.75" customHeight="1" x14ac:dyDescent="0.15">
      <c r="B43" s="1201"/>
      <c r="C43" s="1202"/>
      <c r="D43" s="85"/>
      <c r="E43" s="1205" t="s">
        <v>26</v>
      </c>
      <c r="F43" s="1205"/>
      <c r="G43" s="1205"/>
      <c r="H43" s="1206"/>
      <c r="I43" s="86">
        <v>22829</v>
      </c>
      <c r="J43" s="87">
        <v>22200</v>
      </c>
      <c r="K43" s="87">
        <v>21620</v>
      </c>
      <c r="L43" s="87">
        <v>20781</v>
      </c>
      <c r="M43" s="88">
        <v>20173</v>
      </c>
    </row>
    <row r="44" spans="2:13" ht="27.75" customHeight="1" x14ac:dyDescent="0.15">
      <c r="B44" s="1201"/>
      <c r="C44" s="1202"/>
      <c r="D44" s="85"/>
      <c r="E44" s="1205" t="s">
        <v>27</v>
      </c>
      <c r="F44" s="1205"/>
      <c r="G44" s="1205"/>
      <c r="H44" s="1206"/>
      <c r="I44" s="86">
        <v>3396</v>
      </c>
      <c r="J44" s="87">
        <v>3449</v>
      </c>
      <c r="K44" s="87">
        <v>3640</v>
      </c>
      <c r="L44" s="87">
        <v>4863</v>
      </c>
      <c r="M44" s="88">
        <v>5947</v>
      </c>
    </row>
    <row r="45" spans="2:13" ht="27.75" customHeight="1" x14ac:dyDescent="0.15">
      <c r="B45" s="1201"/>
      <c r="C45" s="1202"/>
      <c r="D45" s="85"/>
      <c r="E45" s="1205" t="s">
        <v>28</v>
      </c>
      <c r="F45" s="1205"/>
      <c r="G45" s="1205"/>
      <c r="H45" s="1206"/>
      <c r="I45" s="86">
        <v>5112</v>
      </c>
      <c r="J45" s="87">
        <v>5015</v>
      </c>
      <c r="K45" s="87">
        <v>4815</v>
      </c>
      <c r="L45" s="87">
        <v>4450</v>
      </c>
      <c r="M45" s="88">
        <v>4244</v>
      </c>
    </row>
    <row r="46" spans="2:13" ht="27.75" customHeight="1" x14ac:dyDescent="0.15">
      <c r="B46" s="1201"/>
      <c r="C46" s="1202"/>
      <c r="D46" s="85"/>
      <c r="E46" s="1205" t="s">
        <v>29</v>
      </c>
      <c r="F46" s="1205"/>
      <c r="G46" s="1205"/>
      <c r="H46" s="1206"/>
      <c r="I46" s="86" t="s">
        <v>485</v>
      </c>
      <c r="J46" s="87" t="s">
        <v>485</v>
      </c>
      <c r="K46" s="87" t="s">
        <v>485</v>
      </c>
      <c r="L46" s="87" t="s">
        <v>485</v>
      </c>
      <c r="M46" s="88" t="s">
        <v>485</v>
      </c>
    </row>
    <row r="47" spans="2:13" ht="27.75" customHeight="1" x14ac:dyDescent="0.15">
      <c r="B47" s="1201"/>
      <c r="C47" s="1202"/>
      <c r="D47" s="85"/>
      <c r="E47" s="1205" t="s">
        <v>30</v>
      </c>
      <c r="F47" s="1205"/>
      <c r="G47" s="1205"/>
      <c r="H47" s="1206"/>
      <c r="I47" s="86" t="s">
        <v>485</v>
      </c>
      <c r="J47" s="87" t="s">
        <v>485</v>
      </c>
      <c r="K47" s="87" t="s">
        <v>485</v>
      </c>
      <c r="L47" s="87" t="s">
        <v>485</v>
      </c>
      <c r="M47" s="88" t="s">
        <v>485</v>
      </c>
    </row>
    <row r="48" spans="2:13" ht="27.75" customHeight="1" x14ac:dyDescent="0.15">
      <c r="B48" s="1203"/>
      <c r="C48" s="1204"/>
      <c r="D48" s="85"/>
      <c r="E48" s="1205" t="s">
        <v>31</v>
      </c>
      <c r="F48" s="1205"/>
      <c r="G48" s="1205"/>
      <c r="H48" s="1206"/>
      <c r="I48" s="86" t="s">
        <v>485</v>
      </c>
      <c r="J48" s="87" t="s">
        <v>485</v>
      </c>
      <c r="K48" s="87" t="s">
        <v>485</v>
      </c>
      <c r="L48" s="87" t="s">
        <v>485</v>
      </c>
      <c r="M48" s="88" t="s">
        <v>485</v>
      </c>
    </row>
    <row r="49" spans="2:13" ht="27.75" customHeight="1" x14ac:dyDescent="0.15">
      <c r="B49" s="1199" t="s">
        <v>32</v>
      </c>
      <c r="C49" s="1200"/>
      <c r="D49" s="89"/>
      <c r="E49" s="1205" t="s">
        <v>33</v>
      </c>
      <c r="F49" s="1205"/>
      <c r="G49" s="1205"/>
      <c r="H49" s="1206"/>
      <c r="I49" s="86">
        <v>5584</v>
      </c>
      <c r="J49" s="87">
        <v>6053</v>
      </c>
      <c r="K49" s="87">
        <v>6578</v>
      </c>
      <c r="L49" s="87">
        <v>7243</v>
      </c>
      <c r="M49" s="88">
        <v>8268</v>
      </c>
    </row>
    <row r="50" spans="2:13" ht="27.75" customHeight="1" x14ac:dyDescent="0.15">
      <c r="B50" s="1201"/>
      <c r="C50" s="1202"/>
      <c r="D50" s="85"/>
      <c r="E50" s="1205" t="s">
        <v>34</v>
      </c>
      <c r="F50" s="1205"/>
      <c r="G50" s="1205"/>
      <c r="H50" s="1206"/>
      <c r="I50" s="86">
        <v>1799</v>
      </c>
      <c r="J50" s="87">
        <v>1834</v>
      </c>
      <c r="K50" s="87">
        <v>1661</v>
      </c>
      <c r="L50" s="87">
        <v>1572</v>
      </c>
      <c r="M50" s="88">
        <v>1310</v>
      </c>
    </row>
    <row r="51" spans="2:13" ht="27.75" customHeight="1" x14ac:dyDescent="0.15">
      <c r="B51" s="1203"/>
      <c r="C51" s="1204"/>
      <c r="D51" s="85"/>
      <c r="E51" s="1205" t="s">
        <v>35</v>
      </c>
      <c r="F51" s="1205"/>
      <c r="G51" s="1205"/>
      <c r="H51" s="1206"/>
      <c r="I51" s="86">
        <v>40217</v>
      </c>
      <c r="J51" s="87">
        <v>40015</v>
      </c>
      <c r="K51" s="87">
        <v>40186</v>
      </c>
      <c r="L51" s="87">
        <v>41214</v>
      </c>
      <c r="M51" s="88">
        <v>41262</v>
      </c>
    </row>
    <row r="52" spans="2:13" ht="27.75" customHeight="1" thickBot="1" x14ac:dyDescent="0.2">
      <c r="B52" s="1207" t="s">
        <v>36</v>
      </c>
      <c r="C52" s="1208"/>
      <c r="D52" s="90"/>
      <c r="E52" s="1209" t="s">
        <v>37</v>
      </c>
      <c r="F52" s="1209"/>
      <c r="G52" s="1209"/>
      <c r="H52" s="1210"/>
      <c r="I52" s="91">
        <v>21203</v>
      </c>
      <c r="J52" s="92">
        <v>19575</v>
      </c>
      <c r="K52" s="92">
        <v>17734</v>
      </c>
      <c r="L52" s="92">
        <v>17050</v>
      </c>
      <c r="M52" s="93">
        <v>16183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38"/>
      <c r="H50" s="1239"/>
      <c r="I50" s="1239"/>
      <c r="J50" s="1240"/>
      <c r="K50" s="354" t="s">
        <v>525</v>
      </c>
      <c r="L50" s="354" t="s">
        <v>526</v>
      </c>
      <c r="M50" s="354" t="s">
        <v>527</v>
      </c>
      <c r="N50" s="354" t="s">
        <v>528</v>
      </c>
      <c r="O50" s="354" t="s">
        <v>529</v>
      </c>
    </row>
    <row r="51" spans="1:17" x14ac:dyDescent="0.15">
      <c r="B51" s="248"/>
      <c r="C51" s="244"/>
      <c r="D51" s="244"/>
      <c r="E51" s="244"/>
      <c r="F51" s="244"/>
      <c r="G51" s="1241" t="s">
        <v>561</v>
      </c>
      <c r="H51" s="1242"/>
      <c r="I51" s="1247" t="s">
        <v>562</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563</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564</v>
      </c>
      <c r="H55" s="1222"/>
      <c r="I55" s="1227" t="s">
        <v>562</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565</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29" t="s">
        <v>569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8"/>
      <c r="H72" s="1239"/>
      <c r="I72" s="1239"/>
      <c r="J72" s="1240"/>
      <c r="K72" s="354" t="s">
        <v>525</v>
      </c>
      <c r="L72" s="354" t="s">
        <v>526</v>
      </c>
      <c r="M72" s="354" t="s">
        <v>527</v>
      </c>
      <c r="N72" s="354" t="s">
        <v>528</v>
      </c>
      <c r="O72" s="354" t="s">
        <v>529</v>
      </c>
    </row>
    <row r="73" spans="2:30" x14ac:dyDescent="0.15">
      <c r="B73" s="248"/>
      <c r="C73" s="244"/>
      <c r="D73" s="244"/>
      <c r="E73" s="244"/>
      <c r="F73" s="244"/>
      <c r="G73" s="1241" t="s">
        <v>561</v>
      </c>
      <c r="H73" s="1242"/>
      <c r="I73" s="1247" t="s">
        <v>562</v>
      </c>
      <c r="J73" s="1247"/>
      <c r="K73" s="1228">
        <v>158.69999999999999</v>
      </c>
      <c r="L73" s="1228">
        <v>149.4</v>
      </c>
      <c r="M73" s="1215">
        <v>134</v>
      </c>
      <c r="N73" s="1215">
        <v>131.69999999999999</v>
      </c>
      <c r="O73" s="1215">
        <v>122.8</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568</v>
      </c>
      <c r="J75" s="1227"/>
      <c r="K75" s="1219">
        <v>16.100000000000001</v>
      </c>
      <c r="L75" s="1219">
        <v>14.9</v>
      </c>
      <c r="M75" s="1219">
        <v>14.3</v>
      </c>
      <c r="N75" s="1219">
        <v>13.6</v>
      </c>
      <c r="O75" s="1219">
        <v>13.2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564</v>
      </c>
      <c r="H77" s="1222"/>
      <c r="I77" s="1227" t="s">
        <v>562</v>
      </c>
      <c r="J77" s="1227"/>
      <c r="K77" s="1228">
        <v>75.900000000000006</v>
      </c>
      <c r="L77" s="1228">
        <v>64.599999999999994</v>
      </c>
      <c r="M77" s="1215">
        <v>52.8</v>
      </c>
      <c r="N77" s="1215">
        <v>48.6</v>
      </c>
      <c r="O77" s="1215">
        <v>32.799999999999997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568</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56091</v>
      </c>
      <c r="E3" s="116"/>
      <c r="F3" s="117">
        <v>67088</v>
      </c>
      <c r="G3" s="118"/>
      <c r="H3" s="119"/>
    </row>
    <row r="4" spans="1:8" x14ac:dyDescent="0.15">
      <c r="A4" s="120"/>
      <c r="B4" s="121"/>
      <c r="C4" s="122"/>
      <c r="D4" s="123">
        <v>38099</v>
      </c>
      <c r="E4" s="124"/>
      <c r="F4" s="125">
        <v>37146</v>
      </c>
      <c r="G4" s="126"/>
      <c r="H4" s="127"/>
    </row>
    <row r="5" spans="1:8" x14ac:dyDescent="0.15">
      <c r="A5" s="108" t="s">
        <v>519</v>
      </c>
      <c r="B5" s="113"/>
      <c r="C5" s="114"/>
      <c r="D5" s="115">
        <v>72578</v>
      </c>
      <c r="E5" s="116"/>
      <c r="F5" s="117">
        <v>70489</v>
      </c>
      <c r="G5" s="118"/>
      <c r="H5" s="119"/>
    </row>
    <row r="6" spans="1:8" x14ac:dyDescent="0.15">
      <c r="A6" s="120"/>
      <c r="B6" s="121"/>
      <c r="C6" s="122"/>
      <c r="D6" s="123">
        <v>46779</v>
      </c>
      <c r="E6" s="124"/>
      <c r="F6" s="125">
        <v>37817</v>
      </c>
      <c r="G6" s="126"/>
      <c r="H6" s="127"/>
    </row>
    <row r="7" spans="1:8" x14ac:dyDescent="0.15">
      <c r="A7" s="108" t="s">
        <v>520</v>
      </c>
      <c r="B7" s="113"/>
      <c r="C7" s="114"/>
      <c r="D7" s="115">
        <v>64413</v>
      </c>
      <c r="E7" s="116"/>
      <c r="F7" s="117">
        <v>84389</v>
      </c>
      <c r="G7" s="118"/>
      <c r="H7" s="119"/>
    </row>
    <row r="8" spans="1:8" x14ac:dyDescent="0.15">
      <c r="A8" s="120"/>
      <c r="B8" s="121"/>
      <c r="C8" s="122"/>
      <c r="D8" s="123">
        <v>35740</v>
      </c>
      <c r="E8" s="124"/>
      <c r="F8" s="125">
        <v>44339</v>
      </c>
      <c r="G8" s="126"/>
      <c r="H8" s="127"/>
    </row>
    <row r="9" spans="1:8" x14ac:dyDescent="0.15">
      <c r="A9" s="108" t="s">
        <v>521</v>
      </c>
      <c r="B9" s="113"/>
      <c r="C9" s="114"/>
      <c r="D9" s="115">
        <v>126035</v>
      </c>
      <c r="E9" s="116"/>
      <c r="F9" s="117">
        <v>83623</v>
      </c>
      <c r="G9" s="118"/>
      <c r="H9" s="119"/>
    </row>
    <row r="10" spans="1:8" x14ac:dyDescent="0.15">
      <c r="A10" s="120"/>
      <c r="B10" s="121"/>
      <c r="C10" s="122"/>
      <c r="D10" s="123">
        <v>82733</v>
      </c>
      <c r="E10" s="124"/>
      <c r="F10" s="125">
        <v>48787</v>
      </c>
      <c r="G10" s="126"/>
      <c r="H10" s="127"/>
    </row>
    <row r="11" spans="1:8" x14ac:dyDescent="0.15">
      <c r="A11" s="108" t="s">
        <v>522</v>
      </c>
      <c r="B11" s="113"/>
      <c r="C11" s="114"/>
      <c r="D11" s="115">
        <v>79914</v>
      </c>
      <c r="E11" s="116"/>
      <c r="F11" s="117">
        <v>87974</v>
      </c>
      <c r="G11" s="118"/>
      <c r="H11" s="119"/>
    </row>
    <row r="12" spans="1:8" x14ac:dyDescent="0.15">
      <c r="A12" s="120"/>
      <c r="B12" s="121"/>
      <c r="C12" s="128"/>
      <c r="D12" s="123">
        <v>60152</v>
      </c>
      <c r="E12" s="124"/>
      <c r="F12" s="125">
        <v>48183</v>
      </c>
      <c r="G12" s="126"/>
      <c r="H12" s="127"/>
    </row>
    <row r="13" spans="1:8" x14ac:dyDescent="0.15">
      <c r="A13" s="108"/>
      <c r="B13" s="113"/>
      <c r="C13" s="129"/>
      <c r="D13" s="130">
        <v>79806</v>
      </c>
      <c r="E13" s="131"/>
      <c r="F13" s="132">
        <v>78713</v>
      </c>
      <c r="G13" s="133"/>
      <c r="H13" s="119"/>
    </row>
    <row r="14" spans="1:8" x14ac:dyDescent="0.15">
      <c r="A14" s="120"/>
      <c r="B14" s="121"/>
      <c r="C14" s="122"/>
      <c r="D14" s="123">
        <v>52701</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5.04</v>
      </c>
      <c r="C19" s="134">
        <f>ROUND(VALUE(SUBSTITUTE(実質収支比率等に係る経年分析!G$48,"▲","-")),2)</f>
        <v>4.57</v>
      </c>
      <c r="D19" s="134">
        <f>ROUND(VALUE(SUBSTITUTE(実質収支比率等に係る経年分析!H$48,"▲","-")),2)</f>
        <v>6.41</v>
      </c>
      <c r="E19" s="134">
        <f>ROUND(VALUE(SUBSTITUTE(実質収支比率等に係る経年分析!I$48,"▲","-")),2)</f>
        <v>4.38</v>
      </c>
      <c r="F19" s="134">
        <f>ROUND(VALUE(SUBSTITUTE(実質収支比率等に係る経年分析!J$48,"▲","-")),2)</f>
        <v>5.6</v>
      </c>
    </row>
    <row r="20" spans="1:11" x14ac:dyDescent="0.15">
      <c r="A20" s="134" t="s">
        <v>42</v>
      </c>
      <c r="B20" s="134">
        <f>ROUND(VALUE(SUBSTITUTE(実質収支比率等に係る経年分析!F$47,"▲","-")),2)</f>
        <v>7.73</v>
      </c>
      <c r="C20" s="134">
        <f>ROUND(VALUE(SUBSTITUTE(実質収支比率等に係る経年分析!G$47,"▲","-")),2)</f>
        <v>11.51</v>
      </c>
      <c r="D20" s="134">
        <f>ROUND(VALUE(SUBSTITUTE(実質収支比率等に係る経年分析!H$47,"▲","-")),2)</f>
        <v>14.31</v>
      </c>
      <c r="E20" s="134">
        <f>ROUND(VALUE(SUBSTITUTE(実質収支比率等に係る経年分析!I$47,"▲","-")),2)</f>
        <v>16.149999999999999</v>
      </c>
      <c r="F20" s="134">
        <f>ROUND(VALUE(SUBSTITUTE(実質収支比率等に係る経年分析!J$47,"▲","-")),2)</f>
        <v>16.03</v>
      </c>
    </row>
    <row r="21" spans="1:11" x14ac:dyDescent="0.15">
      <c r="A21" s="134" t="s">
        <v>43</v>
      </c>
      <c r="B21" s="134">
        <f>IF(ISNUMBER(VALUE(SUBSTITUTE(実質収支比率等に係る経年分析!F$49,"▲","-"))),ROUND(VALUE(SUBSTITUTE(実質収支比率等に係る経年分析!F$49,"▲","-")),2),NA())</f>
        <v>4.51</v>
      </c>
      <c r="C21" s="134">
        <f>IF(ISNUMBER(VALUE(SUBSTITUTE(実質収支比率等に係る経年分析!G$49,"▲","-"))),ROUND(VALUE(SUBSTITUTE(実質収支比率等に係る経年分析!G$49,"▲","-")),2),NA())</f>
        <v>4.8600000000000003</v>
      </c>
      <c r="D21" s="134">
        <f>IF(ISNUMBER(VALUE(SUBSTITUTE(実質収支比率等に係る経年分析!H$49,"▲","-"))),ROUND(VALUE(SUBSTITUTE(実質収支比率等に係る経年分析!H$49,"▲","-")),2),NA())</f>
        <v>8.74</v>
      </c>
      <c r="E21" s="134">
        <f>IF(ISNUMBER(VALUE(SUBSTITUTE(実質収支比率等に係る経年分析!I$49,"▲","-"))),ROUND(VALUE(SUBSTITUTE(実質収支比率等に係る経年分析!I$49,"▲","-")),2),NA())</f>
        <v>4.97</v>
      </c>
      <c r="F21" s="134">
        <f>IF(ISNUMBER(VALUE(SUBSTITUTE(実質収支比率等に係る経年分析!J$49,"▲","-"))),ROUND(VALUE(SUBSTITUTE(実質収支比率等に係る経年分析!J$49,"▲","-")),2),NA())</f>
        <v>4.79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国民健康保険特別会計　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x14ac:dyDescent="0.15">
      <c r="A34" s="135" t="str">
        <f>IF(連結実質赤字比率に係る赤字・黒字の構成分析!C$36="",NA(),連結実質赤字比率に係る赤字・黒字の構成分析!C$36)</f>
        <v>土地開発事業特別会計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x14ac:dyDescent="0.15">
      <c r="A35" s="135" t="str">
        <f>IF(連結実質赤字比率に係る赤字・黒字の構成分析!C$35="",NA(),連結実質赤字比率に係る赤字・黒字の構成分析!C$35)</f>
        <v>国民宿舎事業会計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4.7699999999999996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4.1100000000000003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3665</v>
      </c>
      <c r="E42" s="136"/>
      <c r="F42" s="136"/>
      <c r="G42" s="136">
        <f>'実質公債費比率（分子）の構造'!L$52</f>
        <v>3810</v>
      </c>
      <c r="H42" s="136"/>
      <c r="I42" s="136"/>
      <c r="J42" s="136">
        <f>'実質公債費比率（分子）の構造'!M$52</f>
        <v>4002</v>
      </c>
      <c r="K42" s="136"/>
      <c r="L42" s="136"/>
      <c r="M42" s="136">
        <f>'実質公債費比率（分子）の構造'!N$52</f>
        <v>4154</v>
      </c>
      <c r="N42" s="136"/>
      <c r="O42" s="136"/>
      <c r="P42" s="136">
        <f>'実質公債費比率（分子）の構造'!O$52</f>
        <v>4113</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14</v>
      </c>
      <c r="C44" s="136"/>
      <c r="D44" s="136"/>
      <c r="E44" s="136">
        <f>'実質公債費比率（分子）の構造'!L$50</f>
        <v>13</v>
      </c>
      <c r="F44" s="136"/>
      <c r="G44" s="136"/>
      <c r="H44" s="136">
        <f>'実質公債費比率（分子）の構造'!M$50</f>
        <v>13</v>
      </c>
      <c r="I44" s="136"/>
      <c r="J44" s="136"/>
      <c r="K44" s="136">
        <f>'実質公債費比率（分子）の構造'!N$50</f>
        <v>3</v>
      </c>
      <c r="L44" s="136"/>
      <c r="M44" s="136"/>
      <c r="N44" s="136" t="str">
        <f>'実質公債費比率（分子）の構造'!O$50</f>
        <v>-</v>
      </c>
      <c r="O44" s="136"/>
      <c r="P44" s="136"/>
    </row>
    <row r="45" spans="1:16" x14ac:dyDescent="0.15">
      <c r="A45" s="136" t="s">
        <v>53</v>
      </c>
      <c r="B45" s="136">
        <f>'実質公債費比率（分子）の構造'!K$49</f>
        <v>285</v>
      </c>
      <c r="C45" s="136"/>
      <c r="D45" s="136"/>
      <c r="E45" s="136">
        <f>'実質公債費比率（分子）の構造'!L$49</f>
        <v>366</v>
      </c>
      <c r="F45" s="136"/>
      <c r="G45" s="136"/>
      <c r="H45" s="136">
        <f>'実質公債費比率（分子）の構造'!M$49</f>
        <v>359</v>
      </c>
      <c r="I45" s="136"/>
      <c r="J45" s="136"/>
      <c r="K45" s="136">
        <f>'実質公債費比率（分子）の構造'!N$49</f>
        <v>441</v>
      </c>
      <c r="L45" s="136"/>
      <c r="M45" s="136"/>
      <c r="N45" s="136">
        <f>'実質公債費比率（分子）の構造'!O$49</f>
        <v>508</v>
      </c>
      <c r="O45" s="136"/>
      <c r="P45" s="136"/>
    </row>
    <row r="46" spans="1:16" x14ac:dyDescent="0.15">
      <c r="A46" s="136" t="s">
        <v>54</v>
      </c>
      <c r="B46" s="136">
        <f>'実質公債費比率（分子）の構造'!K$48</f>
        <v>1222</v>
      </c>
      <c r="C46" s="136"/>
      <c r="D46" s="136"/>
      <c r="E46" s="136">
        <f>'実質公債費比率（分子）の構造'!L$48</f>
        <v>1247</v>
      </c>
      <c r="F46" s="136"/>
      <c r="G46" s="136"/>
      <c r="H46" s="136">
        <f>'実質公債費比率（分子）の構造'!M$48</f>
        <v>1276</v>
      </c>
      <c r="I46" s="136"/>
      <c r="J46" s="136"/>
      <c r="K46" s="136">
        <f>'実質公債費比率（分子）の構造'!N$48</f>
        <v>1295</v>
      </c>
      <c r="L46" s="136"/>
      <c r="M46" s="136"/>
      <c r="N46" s="136">
        <f>'実質公債費比率（分子）の構造'!O$48</f>
        <v>1338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4093</v>
      </c>
      <c r="C49" s="136"/>
      <c r="D49" s="136"/>
      <c r="E49" s="136">
        <f>'実質公債費比率（分子）の構造'!L$45</f>
        <v>4077</v>
      </c>
      <c r="F49" s="136"/>
      <c r="G49" s="136"/>
      <c r="H49" s="136">
        <f>'実質公債費比率（分子）の構造'!M$45</f>
        <v>4191</v>
      </c>
      <c r="I49" s="136"/>
      <c r="J49" s="136"/>
      <c r="K49" s="136">
        <f>'実質公債費比率（分子）の構造'!N$45</f>
        <v>4062</v>
      </c>
      <c r="L49" s="136"/>
      <c r="M49" s="136"/>
      <c r="N49" s="136">
        <f>'実質公債費比率（分子）の構造'!O$45</f>
        <v>3991</v>
      </c>
      <c r="O49" s="136"/>
      <c r="P49" s="136"/>
    </row>
    <row r="50" spans="1:16" x14ac:dyDescent="0.15">
      <c r="A50" s="136" t="s">
        <v>58</v>
      </c>
      <c r="B50" s="136" t="e">
        <f>NA()</f>
        <v>#N/A</v>
      </c>
      <c r="C50" s="136">
        <f>IF(ISNUMBER('実質公債費比率（分子）の構造'!K$53),'実質公債費比率（分子）の構造'!K$53,NA())</f>
        <v>1949</v>
      </c>
      <c r="D50" s="136" t="e">
        <f>NA()</f>
        <v>#N/A</v>
      </c>
      <c r="E50" s="136" t="e">
        <f>NA()</f>
        <v>#N/A</v>
      </c>
      <c r="F50" s="136">
        <f>IF(ISNUMBER('実質公債費比率（分子）の構造'!L$53),'実質公債費比率（分子）の構造'!L$53,NA())</f>
        <v>1893</v>
      </c>
      <c r="G50" s="136" t="e">
        <f>NA()</f>
        <v>#N/A</v>
      </c>
      <c r="H50" s="136" t="e">
        <f>NA()</f>
        <v>#N/A</v>
      </c>
      <c r="I50" s="136">
        <f>IF(ISNUMBER('実質公債費比率（分子）の構造'!M$53),'実質公債費比率（分子）の構造'!M$53,NA())</f>
        <v>1837</v>
      </c>
      <c r="J50" s="136" t="e">
        <f>NA()</f>
        <v>#N/A</v>
      </c>
      <c r="K50" s="136" t="e">
        <f>NA()</f>
        <v>#N/A</v>
      </c>
      <c r="L50" s="136">
        <f>IF(ISNUMBER('実質公債費比率（分子）の構造'!N$53),'実質公債費比率（分子）の構造'!N$53,NA())</f>
        <v>1647</v>
      </c>
      <c r="M50" s="136" t="e">
        <f>NA()</f>
        <v>#N/A</v>
      </c>
      <c r="N50" s="136" t="e">
        <f>NA()</f>
        <v>#N/A</v>
      </c>
      <c r="O50" s="136">
        <f>IF(ISNUMBER('実質公債費比率（分子）の構造'!O$53),'実質公債費比率（分子）の構造'!O$53,NA())</f>
        <v>1724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40217</v>
      </c>
      <c r="E56" s="135"/>
      <c r="F56" s="135"/>
      <c r="G56" s="135">
        <f>'将来負担比率（分子）の構造'!J$51</f>
        <v>40015</v>
      </c>
      <c r="H56" s="135"/>
      <c r="I56" s="135"/>
      <c r="J56" s="135">
        <f>'将来負担比率（分子）の構造'!K$51</f>
        <v>40186</v>
      </c>
      <c r="K56" s="135"/>
      <c r="L56" s="135"/>
      <c r="M56" s="135">
        <f>'将来負担比率（分子）の構造'!L$51</f>
        <v>41214</v>
      </c>
      <c r="N56" s="135"/>
      <c r="O56" s="135"/>
      <c r="P56" s="135">
        <f>'将来負担比率（分子）の構造'!M$51</f>
        <v>41262</v>
      </c>
    </row>
    <row r="57" spans="1:16" x14ac:dyDescent="0.15">
      <c r="A57" s="135" t="s">
        <v>34</v>
      </c>
      <c r="B57" s="135"/>
      <c r="C57" s="135"/>
      <c r="D57" s="135">
        <f>'将来負担比率（分子）の構造'!I$50</f>
        <v>1799</v>
      </c>
      <c r="E57" s="135"/>
      <c r="F57" s="135"/>
      <c r="G57" s="135">
        <f>'将来負担比率（分子）の構造'!J$50</f>
        <v>1834</v>
      </c>
      <c r="H57" s="135"/>
      <c r="I57" s="135"/>
      <c r="J57" s="135">
        <f>'将来負担比率（分子）の構造'!K$50</f>
        <v>1661</v>
      </c>
      <c r="K57" s="135"/>
      <c r="L57" s="135"/>
      <c r="M57" s="135">
        <f>'将来負担比率（分子）の構造'!L$50</f>
        <v>1572</v>
      </c>
      <c r="N57" s="135"/>
      <c r="O57" s="135"/>
      <c r="P57" s="135">
        <f>'将来負担比率（分子）の構造'!M$50</f>
        <v>1310</v>
      </c>
    </row>
    <row r="58" spans="1:16" x14ac:dyDescent="0.15">
      <c r="A58" s="135" t="s">
        <v>33</v>
      </c>
      <c r="B58" s="135"/>
      <c r="C58" s="135"/>
      <c r="D58" s="135">
        <f>'将来負担比率（分子）の構造'!I$49</f>
        <v>5584</v>
      </c>
      <c r="E58" s="135"/>
      <c r="F58" s="135"/>
      <c r="G58" s="135">
        <f>'将来負担比率（分子）の構造'!J$49</f>
        <v>6053</v>
      </c>
      <c r="H58" s="135"/>
      <c r="I58" s="135"/>
      <c r="J58" s="135">
        <f>'将来負担比率（分子）の構造'!K$49</f>
        <v>6578</v>
      </c>
      <c r="K58" s="135"/>
      <c r="L58" s="135"/>
      <c r="M58" s="135">
        <f>'将来負担比率（分子）の構造'!L$49</f>
        <v>7243</v>
      </c>
      <c r="N58" s="135"/>
      <c r="O58" s="135"/>
      <c r="P58" s="135">
        <f>'将来負担比率（分子）の構造'!M$49</f>
        <v>8268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5112</v>
      </c>
      <c r="C62" s="135"/>
      <c r="D62" s="135"/>
      <c r="E62" s="135">
        <f>'将来負担比率（分子）の構造'!J$45</f>
        <v>5015</v>
      </c>
      <c r="F62" s="135"/>
      <c r="G62" s="135"/>
      <c r="H62" s="135">
        <f>'将来負担比率（分子）の構造'!K$45</f>
        <v>4815</v>
      </c>
      <c r="I62" s="135"/>
      <c r="J62" s="135"/>
      <c r="K62" s="135">
        <f>'将来負担比率（分子）の構造'!L$45</f>
        <v>4450</v>
      </c>
      <c r="L62" s="135"/>
      <c r="M62" s="135"/>
      <c r="N62" s="135">
        <f>'将来負担比率（分子）の構造'!M$45</f>
        <v>4244</v>
      </c>
      <c r="O62" s="135"/>
      <c r="P62" s="135"/>
    </row>
    <row r="63" spans="1:16" x14ac:dyDescent="0.15">
      <c r="A63" s="135" t="s">
        <v>27</v>
      </c>
      <c r="B63" s="135">
        <f>'将来負担比率（分子）の構造'!I$44</f>
        <v>3396</v>
      </c>
      <c r="C63" s="135"/>
      <c r="D63" s="135"/>
      <c r="E63" s="135">
        <f>'将来負担比率（分子）の構造'!J$44</f>
        <v>3449</v>
      </c>
      <c r="F63" s="135"/>
      <c r="G63" s="135"/>
      <c r="H63" s="135">
        <f>'将来負担比率（分子）の構造'!K$44</f>
        <v>3640</v>
      </c>
      <c r="I63" s="135"/>
      <c r="J63" s="135"/>
      <c r="K63" s="135">
        <f>'将来負担比率（分子）の構造'!L$44</f>
        <v>4863</v>
      </c>
      <c r="L63" s="135"/>
      <c r="M63" s="135"/>
      <c r="N63" s="135">
        <f>'将来負担比率（分子）の構造'!M$44</f>
        <v>5947</v>
      </c>
      <c r="O63" s="135"/>
      <c r="P63" s="135"/>
    </row>
    <row r="64" spans="1:16" x14ac:dyDescent="0.15">
      <c r="A64" s="135" t="s">
        <v>26</v>
      </c>
      <c r="B64" s="135">
        <f>'将来負担比率（分子）の構造'!I$43</f>
        <v>22829</v>
      </c>
      <c r="C64" s="135"/>
      <c r="D64" s="135"/>
      <c r="E64" s="135">
        <f>'将来負担比率（分子）の構造'!J$43</f>
        <v>22200</v>
      </c>
      <c r="F64" s="135"/>
      <c r="G64" s="135"/>
      <c r="H64" s="135">
        <f>'将来負担比率（分子）の構造'!K$43</f>
        <v>21620</v>
      </c>
      <c r="I64" s="135"/>
      <c r="J64" s="135"/>
      <c r="K64" s="135">
        <f>'将来負担比率（分子）の構造'!L$43</f>
        <v>20781</v>
      </c>
      <c r="L64" s="135"/>
      <c r="M64" s="135"/>
      <c r="N64" s="135">
        <f>'将来負担比率（分子）の構造'!M$43</f>
        <v>20173</v>
      </c>
      <c r="O64" s="135"/>
      <c r="P64" s="135"/>
    </row>
    <row r="65" spans="1:16" x14ac:dyDescent="0.15">
      <c r="A65" s="135" t="s">
        <v>25</v>
      </c>
      <c r="B65" s="135">
        <f>'将来負担比率（分子）の構造'!I$42</f>
        <v>29</v>
      </c>
      <c r="C65" s="135"/>
      <c r="D65" s="135"/>
      <c r="E65" s="135">
        <f>'将来負担比率（分子）の構造'!J$42</f>
        <v>16</v>
      </c>
      <c r="F65" s="135"/>
      <c r="G65" s="135"/>
      <c r="H65" s="135">
        <f>'将来負担比率（分子）の構造'!K$42</f>
        <v>3</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37436</v>
      </c>
      <c r="C66" s="135"/>
      <c r="D66" s="135"/>
      <c r="E66" s="135">
        <f>'将来負担比率（分子）の構造'!J$41</f>
        <v>36797</v>
      </c>
      <c r="F66" s="135"/>
      <c r="G66" s="135"/>
      <c r="H66" s="135">
        <f>'将来負担比率（分子）の構造'!K$41</f>
        <v>36082</v>
      </c>
      <c r="I66" s="135"/>
      <c r="J66" s="135"/>
      <c r="K66" s="135">
        <f>'将来負担比率（分子）の構造'!L$41</f>
        <v>36985</v>
      </c>
      <c r="L66" s="135"/>
      <c r="M66" s="135"/>
      <c r="N66" s="135">
        <f>'将来負担比率（分子）の構造'!M$41</f>
        <v>36658</v>
      </c>
      <c r="O66" s="135"/>
      <c r="P66" s="135"/>
    </row>
    <row r="67" spans="1:16" x14ac:dyDescent="0.15">
      <c r="A67" s="135" t="s">
        <v>62</v>
      </c>
      <c r="B67" s="135" t="e">
        <f>NA()</f>
        <v>#N/A</v>
      </c>
      <c r="C67" s="135">
        <f>IF(ISNUMBER('将来負担比率（分子）の構造'!I$52), IF('将来負担比率（分子）の構造'!I$52 &lt; 0, 0, '将来負担比率（分子）の構造'!I$52), NA())</f>
        <v>21203</v>
      </c>
      <c r="D67" s="135" t="e">
        <f>NA()</f>
        <v>#N/A</v>
      </c>
      <c r="E67" s="135" t="e">
        <f>NA()</f>
        <v>#N/A</v>
      </c>
      <c r="F67" s="135">
        <f>IF(ISNUMBER('将来負担比率（分子）の構造'!J$52), IF('将来負担比率（分子）の構造'!J$52 &lt; 0, 0, '将来負担比率（分子）の構造'!J$52), NA())</f>
        <v>19575</v>
      </c>
      <c r="G67" s="135" t="e">
        <f>NA()</f>
        <v>#N/A</v>
      </c>
      <c r="H67" s="135" t="e">
        <f>NA()</f>
        <v>#N/A</v>
      </c>
      <c r="I67" s="135">
        <f>IF(ISNUMBER('将来負担比率（分子）の構造'!K$52), IF('将来負担比率（分子）の構造'!K$52 &lt; 0, 0, '将来負担比率（分子）の構造'!K$52), NA())</f>
        <v>17734</v>
      </c>
      <c r="J67" s="135" t="e">
        <f>NA()</f>
        <v>#N/A</v>
      </c>
      <c r="K67" s="135" t="e">
        <f>NA()</f>
        <v>#N/A</v>
      </c>
      <c r="L67" s="135">
        <f>IF(ISNUMBER('将来負担比率（分子）の構造'!L$52), IF('将来負担比率（分子）の構造'!L$52 &lt; 0, 0, '将来負担比率（分子）の構造'!L$52), NA())</f>
        <v>17050</v>
      </c>
      <c r="M67" s="135" t="e">
        <f>NA()</f>
        <v>#N/A</v>
      </c>
      <c r="N67" s="135" t="e">
        <f>NA()</f>
        <v>#N/A</v>
      </c>
      <c r="O67" s="135">
        <f>IF(ISNUMBER('将来負担比率（分子）の構造'!M$52), IF('将来負担比率（分子）の構造'!M$52 &lt; 0, 0, '将来負担比率（分子）の構造'!M$52), NA())</f>
        <v>16183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5694498</v>
      </c>
      <c r="S5" s="669"/>
      <c r="T5" s="669"/>
      <c r="U5" s="669"/>
      <c r="V5" s="669"/>
      <c r="W5" s="669"/>
      <c r="X5" s="669"/>
      <c r="Y5" s="716"/>
      <c r="Z5" s="729">
        <v>19.2</v>
      </c>
      <c r="AA5" s="729"/>
      <c r="AB5" s="729"/>
      <c r="AC5" s="729"/>
      <c r="AD5" s="730">
        <v>5694498</v>
      </c>
      <c r="AE5" s="730"/>
      <c r="AF5" s="730"/>
      <c r="AG5" s="730"/>
      <c r="AH5" s="730"/>
      <c r="AI5" s="730"/>
      <c r="AJ5" s="730"/>
      <c r="AK5" s="730"/>
      <c r="AL5" s="717">
        <v>34.700000000000003</v>
      </c>
      <c r="AM5" s="686"/>
      <c r="AN5" s="686"/>
      <c r="AO5" s="718"/>
      <c r="AP5" s="705" t="s">
        <v>205</v>
      </c>
      <c r="AQ5" s="706"/>
      <c r="AR5" s="706"/>
      <c r="AS5" s="706"/>
      <c r="AT5" s="706"/>
      <c r="AU5" s="706"/>
      <c r="AV5" s="706"/>
      <c r="AW5" s="706"/>
      <c r="AX5" s="706"/>
      <c r="AY5" s="706"/>
      <c r="AZ5" s="706"/>
      <c r="BA5" s="706"/>
      <c r="BB5" s="706"/>
      <c r="BC5" s="706"/>
      <c r="BD5" s="706"/>
      <c r="BE5" s="706"/>
      <c r="BF5" s="707"/>
      <c r="BG5" s="618">
        <v>5641982</v>
      </c>
      <c r="BH5" s="619"/>
      <c r="BI5" s="619"/>
      <c r="BJ5" s="619"/>
      <c r="BK5" s="619"/>
      <c r="BL5" s="619"/>
      <c r="BM5" s="619"/>
      <c r="BN5" s="620"/>
      <c r="BO5" s="671">
        <v>99.1</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294305</v>
      </c>
      <c r="S6" s="619"/>
      <c r="T6" s="619"/>
      <c r="U6" s="619"/>
      <c r="V6" s="619"/>
      <c r="W6" s="619"/>
      <c r="X6" s="619"/>
      <c r="Y6" s="620"/>
      <c r="Z6" s="671">
        <v>1</v>
      </c>
      <c r="AA6" s="671"/>
      <c r="AB6" s="671"/>
      <c r="AC6" s="671"/>
      <c r="AD6" s="672">
        <v>294305</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5641982</v>
      </c>
      <c r="BH6" s="619"/>
      <c r="BI6" s="619"/>
      <c r="BJ6" s="619"/>
      <c r="BK6" s="619"/>
      <c r="BL6" s="619"/>
      <c r="BM6" s="619"/>
      <c r="BN6" s="620"/>
      <c r="BO6" s="671">
        <v>99.1</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209473</v>
      </c>
      <c r="CS6" s="619"/>
      <c r="CT6" s="619"/>
      <c r="CU6" s="619"/>
      <c r="CV6" s="619"/>
      <c r="CW6" s="619"/>
      <c r="CX6" s="619"/>
      <c r="CY6" s="620"/>
      <c r="CZ6" s="671">
        <v>0.7</v>
      </c>
      <c r="DA6" s="671"/>
      <c r="DB6" s="671"/>
      <c r="DC6" s="671"/>
      <c r="DD6" s="624" t="s">
        <v>206</v>
      </c>
      <c r="DE6" s="619"/>
      <c r="DF6" s="619"/>
      <c r="DG6" s="619"/>
      <c r="DH6" s="619"/>
      <c r="DI6" s="619"/>
      <c r="DJ6" s="619"/>
      <c r="DK6" s="619"/>
      <c r="DL6" s="619"/>
      <c r="DM6" s="619"/>
      <c r="DN6" s="619"/>
      <c r="DO6" s="619"/>
      <c r="DP6" s="620"/>
      <c r="DQ6" s="624">
        <v>209473</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12419</v>
      </c>
      <c r="S7" s="619"/>
      <c r="T7" s="619"/>
      <c r="U7" s="619"/>
      <c r="V7" s="619"/>
      <c r="W7" s="619"/>
      <c r="X7" s="619"/>
      <c r="Y7" s="620"/>
      <c r="Z7" s="671">
        <v>0</v>
      </c>
      <c r="AA7" s="671"/>
      <c r="AB7" s="671"/>
      <c r="AC7" s="671"/>
      <c r="AD7" s="672">
        <v>12419</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2154987</v>
      </c>
      <c r="BH7" s="619"/>
      <c r="BI7" s="619"/>
      <c r="BJ7" s="619"/>
      <c r="BK7" s="619"/>
      <c r="BL7" s="619"/>
      <c r="BM7" s="619"/>
      <c r="BN7" s="620"/>
      <c r="BO7" s="671">
        <v>37.799999999999997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3935980</v>
      </c>
      <c r="CS7" s="619"/>
      <c r="CT7" s="619"/>
      <c r="CU7" s="619"/>
      <c r="CV7" s="619"/>
      <c r="CW7" s="619"/>
      <c r="CX7" s="619"/>
      <c r="CY7" s="620"/>
      <c r="CZ7" s="671">
        <v>13.8</v>
      </c>
      <c r="DA7" s="671"/>
      <c r="DB7" s="671"/>
      <c r="DC7" s="671"/>
      <c r="DD7" s="624">
        <v>194633</v>
      </c>
      <c r="DE7" s="619"/>
      <c r="DF7" s="619"/>
      <c r="DG7" s="619"/>
      <c r="DH7" s="619"/>
      <c r="DI7" s="619"/>
      <c r="DJ7" s="619"/>
      <c r="DK7" s="619"/>
      <c r="DL7" s="619"/>
      <c r="DM7" s="619"/>
      <c r="DN7" s="619"/>
      <c r="DO7" s="619"/>
      <c r="DP7" s="620"/>
      <c r="DQ7" s="624">
        <v>2622742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39954</v>
      </c>
      <c r="S8" s="619"/>
      <c r="T8" s="619"/>
      <c r="U8" s="619"/>
      <c r="V8" s="619"/>
      <c r="W8" s="619"/>
      <c r="X8" s="619"/>
      <c r="Y8" s="620"/>
      <c r="Z8" s="671">
        <v>0.1</v>
      </c>
      <c r="AA8" s="671"/>
      <c r="AB8" s="671"/>
      <c r="AC8" s="671"/>
      <c r="AD8" s="672">
        <v>39954</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79127</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7143073</v>
      </c>
      <c r="CS8" s="619"/>
      <c r="CT8" s="619"/>
      <c r="CU8" s="619"/>
      <c r="CV8" s="619"/>
      <c r="CW8" s="619"/>
      <c r="CX8" s="619"/>
      <c r="CY8" s="620"/>
      <c r="CZ8" s="671">
        <v>25</v>
      </c>
      <c r="DA8" s="671"/>
      <c r="DB8" s="671"/>
      <c r="DC8" s="671"/>
      <c r="DD8" s="624">
        <v>387431</v>
      </c>
      <c r="DE8" s="619"/>
      <c r="DF8" s="619"/>
      <c r="DG8" s="619"/>
      <c r="DH8" s="619"/>
      <c r="DI8" s="619"/>
      <c r="DJ8" s="619"/>
      <c r="DK8" s="619"/>
      <c r="DL8" s="619"/>
      <c r="DM8" s="619"/>
      <c r="DN8" s="619"/>
      <c r="DO8" s="619"/>
      <c r="DP8" s="620"/>
      <c r="DQ8" s="624">
        <v>3814150</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39300</v>
      </c>
      <c r="S9" s="619"/>
      <c r="T9" s="619"/>
      <c r="U9" s="619"/>
      <c r="V9" s="619"/>
      <c r="W9" s="619"/>
      <c r="X9" s="619"/>
      <c r="Y9" s="620"/>
      <c r="Z9" s="671">
        <v>0.1</v>
      </c>
      <c r="AA9" s="671"/>
      <c r="AB9" s="671"/>
      <c r="AC9" s="671"/>
      <c r="AD9" s="672">
        <v>39300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1758474</v>
      </c>
      <c r="BH9" s="619"/>
      <c r="BI9" s="619"/>
      <c r="BJ9" s="619"/>
      <c r="BK9" s="619"/>
      <c r="BL9" s="619"/>
      <c r="BM9" s="619"/>
      <c r="BN9" s="620"/>
      <c r="BO9" s="671">
        <v>30.9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1911514</v>
      </c>
      <c r="CS9" s="619"/>
      <c r="CT9" s="619"/>
      <c r="CU9" s="619"/>
      <c r="CV9" s="619"/>
      <c r="CW9" s="619"/>
      <c r="CX9" s="619"/>
      <c r="CY9" s="620"/>
      <c r="CZ9" s="671">
        <v>6.7</v>
      </c>
      <c r="DA9" s="671"/>
      <c r="DB9" s="671"/>
      <c r="DC9" s="671"/>
      <c r="DD9" s="624">
        <v>139833</v>
      </c>
      <c r="DE9" s="619"/>
      <c r="DF9" s="619"/>
      <c r="DG9" s="619"/>
      <c r="DH9" s="619"/>
      <c r="DI9" s="619"/>
      <c r="DJ9" s="619"/>
      <c r="DK9" s="619"/>
      <c r="DL9" s="619"/>
      <c r="DM9" s="619"/>
      <c r="DN9" s="619"/>
      <c r="DO9" s="619"/>
      <c r="DP9" s="620"/>
      <c r="DQ9" s="624">
        <v>1511769</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900079</v>
      </c>
      <c r="S10" s="619"/>
      <c r="T10" s="619"/>
      <c r="U10" s="619"/>
      <c r="V10" s="619"/>
      <c r="W10" s="619"/>
      <c r="X10" s="619"/>
      <c r="Y10" s="620"/>
      <c r="Z10" s="671">
        <v>3</v>
      </c>
      <c r="AA10" s="671"/>
      <c r="AB10" s="671"/>
      <c r="AC10" s="671"/>
      <c r="AD10" s="672">
        <v>900079</v>
      </c>
      <c r="AE10" s="672"/>
      <c r="AF10" s="672"/>
      <c r="AG10" s="672"/>
      <c r="AH10" s="672"/>
      <c r="AI10" s="672"/>
      <c r="AJ10" s="672"/>
      <c r="AK10" s="672"/>
      <c r="AL10" s="641">
        <v>5.5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107782</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39992</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9603</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209604</v>
      </c>
      <c r="BH11" s="619"/>
      <c r="BI11" s="619"/>
      <c r="BJ11" s="619"/>
      <c r="BK11" s="619"/>
      <c r="BL11" s="619"/>
      <c r="BM11" s="619"/>
      <c r="BN11" s="620"/>
      <c r="BO11" s="671">
        <v>3.7</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1823091</v>
      </c>
      <c r="CS11" s="619"/>
      <c r="CT11" s="619"/>
      <c r="CU11" s="619"/>
      <c r="CV11" s="619"/>
      <c r="CW11" s="619"/>
      <c r="CX11" s="619"/>
      <c r="CY11" s="620"/>
      <c r="CZ11" s="671">
        <v>6.4</v>
      </c>
      <c r="DA11" s="671"/>
      <c r="DB11" s="671"/>
      <c r="DC11" s="671"/>
      <c r="DD11" s="624">
        <v>563256</v>
      </c>
      <c r="DE11" s="619"/>
      <c r="DF11" s="619"/>
      <c r="DG11" s="619"/>
      <c r="DH11" s="619"/>
      <c r="DI11" s="619"/>
      <c r="DJ11" s="619"/>
      <c r="DK11" s="619"/>
      <c r="DL11" s="619"/>
      <c r="DM11" s="619"/>
      <c r="DN11" s="619"/>
      <c r="DO11" s="619"/>
      <c r="DP11" s="620"/>
      <c r="DQ11" s="624">
        <v>748724</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2948728</v>
      </c>
      <c r="BH12" s="619"/>
      <c r="BI12" s="619"/>
      <c r="BJ12" s="619"/>
      <c r="BK12" s="619"/>
      <c r="BL12" s="619"/>
      <c r="BM12" s="619"/>
      <c r="BN12" s="620"/>
      <c r="BO12" s="671">
        <v>51.8</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1155667</v>
      </c>
      <c r="CS12" s="619"/>
      <c r="CT12" s="619"/>
      <c r="CU12" s="619"/>
      <c r="CV12" s="619"/>
      <c r="CW12" s="619"/>
      <c r="CX12" s="619"/>
      <c r="CY12" s="620"/>
      <c r="CZ12" s="671">
        <v>4</v>
      </c>
      <c r="DA12" s="671"/>
      <c r="DB12" s="671"/>
      <c r="DC12" s="671"/>
      <c r="DD12" s="624">
        <v>206725</v>
      </c>
      <c r="DE12" s="619"/>
      <c r="DF12" s="619"/>
      <c r="DG12" s="619"/>
      <c r="DH12" s="619"/>
      <c r="DI12" s="619"/>
      <c r="DJ12" s="619"/>
      <c r="DK12" s="619"/>
      <c r="DL12" s="619"/>
      <c r="DM12" s="619"/>
      <c r="DN12" s="619"/>
      <c r="DO12" s="619"/>
      <c r="DP12" s="620"/>
      <c r="DQ12" s="624">
        <v>372377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81223</v>
      </c>
      <c r="S13" s="619"/>
      <c r="T13" s="619"/>
      <c r="U13" s="619"/>
      <c r="V13" s="619"/>
      <c r="W13" s="619"/>
      <c r="X13" s="619"/>
      <c r="Y13" s="620"/>
      <c r="Z13" s="671">
        <v>0.3</v>
      </c>
      <c r="AA13" s="671"/>
      <c r="AB13" s="671"/>
      <c r="AC13" s="671"/>
      <c r="AD13" s="672">
        <v>81223</v>
      </c>
      <c r="AE13" s="672"/>
      <c r="AF13" s="672"/>
      <c r="AG13" s="672"/>
      <c r="AH13" s="672"/>
      <c r="AI13" s="672"/>
      <c r="AJ13" s="672"/>
      <c r="AK13" s="672"/>
      <c r="AL13" s="641">
        <v>0.5</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2940972</v>
      </c>
      <c r="BH13" s="619"/>
      <c r="BI13" s="619"/>
      <c r="BJ13" s="619"/>
      <c r="BK13" s="619"/>
      <c r="BL13" s="619"/>
      <c r="BM13" s="619"/>
      <c r="BN13" s="620"/>
      <c r="BO13" s="671">
        <v>51.6</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2935052</v>
      </c>
      <c r="CS13" s="619"/>
      <c r="CT13" s="619"/>
      <c r="CU13" s="619"/>
      <c r="CV13" s="619"/>
      <c r="CW13" s="619"/>
      <c r="CX13" s="619"/>
      <c r="CY13" s="620"/>
      <c r="CZ13" s="671">
        <v>10.3</v>
      </c>
      <c r="DA13" s="671"/>
      <c r="DB13" s="671"/>
      <c r="DC13" s="671"/>
      <c r="DD13" s="624">
        <v>763469</v>
      </c>
      <c r="DE13" s="619"/>
      <c r="DF13" s="619"/>
      <c r="DG13" s="619"/>
      <c r="DH13" s="619"/>
      <c r="DI13" s="619"/>
      <c r="DJ13" s="619"/>
      <c r="DK13" s="619"/>
      <c r="DL13" s="619"/>
      <c r="DM13" s="619"/>
      <c r="DN13" s="619"/>
      <c r="DO13" s="619"/>
      <c r="DP13" s="620"/>
      <c r="DQ13" s="624">
        <v>2253103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175997</v>
      </c>
      <c r="BH14" s="619"/>
      <c r="BI14" s="619"/>
      <c r="BJ14" s="619"/>
      <c r="BK14" s="619"/>
      <c r="BL14" s="619"/>
      <c r="BM14" s="619"/>
      <c r="BN14" s="620"/>
      <c r="BO14" s="671">
        <v>3.1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1857785</v>
      </c>
      <c r="CS14" s="619"/>
      <c r="CT14" s="619"/>
      <c r="CU14" s="619"/>
      <c r="CV14" s="619"/>
      <c r="CW14" s="619"/>
      <c r="CX14" s="619"/>
      <c r="CY14" s="620"/>
      <c r="CZ14" s="671">
        <v>6.5</v>
      </c>
      <c r="DA14" s="671"/>
      <c r="DB14" s="671"/>
      <c r="DC14" s="671"/>
      <c r="DD14" s="624">
        <v>1072120</v>
      </c>
      <c r="DE14" s="619"/>
      <c r="DF14" s="619"/>
      <c r="DG14" s="619"/>
      <c r="DH14" s="619"/>
      <c r="DI14" s="619"/>
      <c r="DJ14" s="619"/>
      <c r="DK14" s="619"/>
      <c r="DL14" s="619"/>
      <c r="DM14" s="619"/>
      <c r="DN14" s="619"/>
      <c r="DO14" s="619"/>
      <c r="DP14" s="620"/>
      <c r="DQ14" s="624">
        <v>776015</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16646</v>
      </c>
      <c r="S15" s="619"/>
      <c r="T15" s="619"/>
      <c r="U15" s="619"/>
      <c r="V15" s="619"/>
      <c r="W15" s="619"/>
      <c r="X15" s="619"/>
      <c r="Y15" s="620"/>
      <c r="Z15" s="671">
        <v>0.1</v>
      </c>
      <c r="AA15" s="671"/>
      <c r="AB15" s="671"/>
      <c r="AC15" s="671"/>
      <c r="AD15" s="672">
        <v>16646</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362270</v>
      </c>
      <c r="BH15" s="619"/>
      <c r="BI15" s="619"/>
      <c r="BJ15" s="619"/>
      <c r="BK15" s="619"/>
      <c r="BL15" s="619"/>
      <c r="BM15" s="619"/>
      <c r="BN15" s="620"/>
      <c r="BO15" s="671">
        <v>6.4</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2490893</v>
      </c>
      <c r="CS15" s="619"/>
      <c r="CT15" s="619"/>
      <c r="CU15" s="619"/>
      <c r="CV15" s="619"/>
      <c r="CW15" s="619"/>
      <c r="CX15" s="619"/>
      <c r="CY15" s="620"/>
      <c r="CZ15" s="671">
        <v>8.6999999999999993</v>
      </c>
      <c r="DA15" s="671"/>
      <c r="DB15" s="671"/>
      <c r="DC15" s="671"/>
      <c r="DD15" s="624">
        <v>609473</v>
      </c>
      <c r="DE15" s="619"/>
      <c r="DF15" s="619"/>
      <c r="DG15" s="619"/>
      <c r="DH15" s="619"/>
      <c r="DI15" s="619"/>
      <c r="DJ15" s="619"/>
      <c r="DK15" s="619"/>
      <c r="DL15" s="619"/>
      <c r="DM15" s="619"/>
      <c r="DN15" s="619"/>
      <c r="DO15" s="619"/>
      <c r="DP15" s="620"/>
      <c r="DQ15" s="624">
        <v>1709053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10380298</v>
      </c>
      <c r="S16" s="619"/>
      <c r="T16" s="619"/>
      <c r="U16" s="619"/>
      <c r="V16" s="619"/>
      <c r="W16" s="619"/>
      <c r="X16" s="619"/>
      <c r="Y16" s="620"/>
      <c r="Z16" s="671">
        <v>34.9</v>
      </c>
      <c r="AA16" s="671"/>
      <c r="AB16" s="671"/>
      <c r="AC16" s="671"/>
      <c r="AD16" s="672">
        <v>9289681</v>
      </c>
      <c r="AE16" s="672"/>
      <c r="AF16" s="672"/>
      <c r="AG16" s="672"/>
      <c r="AH16" s="672"/>
      <c r="AI16" s="672"/>
      <c r="AJ16" s="672"/>
      <c r="AK16" s="672"/>
      <c r="AL16" s="641">
        <v>56.6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505202</v>
      </c>
      <c r="CS16" s="619"/>
      <c r="CT16" s="619"/>
      <c r="CU16" s="619"/>
      <c r="CV16" s="619"/>
      <c r="CW16" s="619"/>
      <c r="CX16" s="619"/>
      <c r="CY16" s="620"/>
      <c r="CZ16" s="671">
        <v>1.8</v>
      </c>
      <c r="DA16" s="671"/>
      <c r="DB16" s="671"/>
      <c r="DC16" s="671"/>
      <c r="DD16" s="624" t="s">
        <v>109</v>
      </c>
      <c r="DE16" s="619"/>
      <c r="DF16" s="619"/>
      <c r="DG16" s="619"/>
      <c r="DH16" s="619"/>
      <c r="DI16" s="619"/>
      <c r="DJ16" s="619"/>
      <c r="DK16" s="619"/>
      <c r="DL16" s="619"/>
      <c r="DM16" s="619"/>
      <c r="DN16" s="619"/>
      <c r="DO16" s="619"/>
      <c r="DP16" s="620"/>
      <c r="DQ16" s="624">
        <v>55577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9289681</v>
      </c>
      <c r="S17" s="619"/>
      <c r="T17" s="619"/>
      <c r="U17" s="619"/>
      <c r="V17" s="619"/>
      <c r="W17" s="619"/>
      <c r="X17" s="619"/>
      <c r="Y17" s="620"/>
      <c r="Z17" s="671">
        <v>31.2</v>
      </c>
      <c r="AA17" s="671"/>
      <c r="AB17" s="671"/>
      <c r="AC17" s="671"/>
      <c r="AD17" s="672">
        <v>9289681</v>
      </c>
      <c r="AE17" s="672"/>
      <c r="AF17" s="672"/>
      <c r="AG17" s="672"/>
      <c r="AH17" s="672"/>
      <c r="AI17" s="672"/>
      <c r="AJ17" s="672"/>
      <c r="AK17" s="672"/>
      <c r="AL17" s="641">
        <v>56.6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4574088</v>
      </c>
      <c r="CS17" s="619"/>
      <c r="CT17" s="619"/>
      <c r="CU17" s="619"/>
      <c r="CV17" s="619"/>
      <c r="CW17" s="619"/>
      <c r="CX17" s="619"/>
      <c r="CY17" s="620"/>
      <c r="CZ17" s="671">
        <v>16</v>
      </c>
      <c r="DA17" s="671"/>
      <c r="DB17" s="671"/>
      <c r="DC17" s="671"/>
      <c r="DD17" s="624" t="s">
        <v>109</v>
      </c>
      <c r="DE17" s="619"/>
      <c r="DF17" s="619"/>
      <c r="DG17" s="619"/>
      <c r="DH17" s="619"/>
      <c r="DI17" s="619"/>
      <c r="DJ17" s="619"/>
      <c r="DK17" s="619"/>
      <c r="DL17" s="619"/>
      <c r="DM17" s="619"/>
      <c r="DN17" s="619"/>
      <c r="DO17" s="619"/>
      <c r="DP17" s="620"/>
      <c r="DQ17" s="624">
        <v>4415293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1090616</v>
      </c>
      <c r="S18" s="619"/>
      <c r="T18" s="619"/>
      <c r="U18" s="619"/>
      <c r="V18" s="619"/>
      <c r="W18" s="619"/>
      <c r="X18" s="619"/>
      <c r="Y18" s="620"/>
      <c r="Z18" s="671">
        <v>3.7</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52516</v>
      </c>
      <c r="BH19" s="619"/>
      <c r="BI19" s="619"/>
      <c r="BJ19" s="619"/>
      <c r="BK19" s="619"/>
      <c r="BL19" s="619"/>
      <c r="BM19" s="619"/>
      <c r="BN19" s="620"/>
      <c r="BO19" s="671">
        <v>0.9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17458722</v>
      </c>
      <c r="S20" s="619"/>
      <c r="T20" s="619"/>
      <c r="U20" s="619"/>
      <c r="V20" s="619"/>
      <c r="W20" s="619"/>
      <c r="X20" s="619"/>
      <c r="Y20" s="620"/>
      <c r="Z20" s="671">
        <v>58.7</v>
      </c>
      <c r="AA20" s="671"/>
      <c r="AB20" s="671"/>
      <c r="AC20" s="671"/>
      <c r="AD20" s="672">
        <v>16368105</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52516</v>
      </c>
      <c r="BH20" s="619"/>
      <c r="BI20" s="619"/>
      <c r="BJ20" s="619"/>
      <c r="BK20" s="619"/>
      <c r="BL20" s="619"/>
      <c r="BM20" s="619"/>
      <c r="BN20" s="620"/>
      <c r="BO20" s="671">
        <v>0.9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28581810</v>
      </c>
      <c r="CS20" s="619"/>
      <c r="CT20" s="619"/>
      <c r="CU20" s="619"/>
      <c r="CV20" s="619"/>
      <c r="CW20" s="619"/>
      <c r="CX20" s="619"/>
      <c r="CY20" s="620"/>
      <c r="CZ20" s="671">
        <v>100</v>
      </c>
      <c r="DA20" s="671"/>
      <c r="DB20" s="671"/>
      <c r="DC20" s="671"/>
      <c r="DD20" s="624">
        <v>3936940</v>
      </c>
      <c r="DE20" s="619"/>
      <c r="DF20" s="619"/>
      <c r="DG20" s="619"/>
      <c r="DH20" s="619"/>
      <c r="DI20" s="619"/>
      <c r="DJ20" s="619"/>
      <c r="DK20" s="619"/>
      <c r="DL20" s="619"/>
      <c r="DM20" s="619"/>
      <c r="DN20" s="619"/>
      <c r="DO20" s="619"/>
      <c r="DP20" s="620"/>
      <c r="DQ20" s="624">
        <v>18497879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10640</v>
      </c>
      <c r="S21" s="619"/>
      <c r="T21" s="619"/>
      <c r="U21" s="619"/>
      <c r="V21" s="619"/>
      <c r="W21" s="619"/>
      <c r="X21" s="619"/>
      <c r="Y21" s="620"/>
      <c r="Z21" s="671">
        <v>0</v>
      </c>
      <c r="AA21" s="671"/>
      <c r="AB21" s="671"/>
      <c r="AC21" s="671"/>
      <c r="AD21" s="672">
        <v>10640</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52516</v>
      </c>
      <c r="BH21" s="619"/>
      <c r="BI21" s="619"/>
      <c r="BJ21" s="619"/>
      <c r="BK21" s="619"/>
      <c r="BL21" s="619"/>
      <c r="BM21" s="619"/>
      <c r="BN21" s="620"/>
      <c r="BO21" s="671">
        <v>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194936</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660016</v>
      </c>
      <c r="S23" s="619"/>
      <c r="T23" s="619"/>
      <c r="U23" s="619"/>
      <c r="V23" s="619"/>
      <c r="W23" s="619"/>
      <c r="X23" s="619"/>
      <c r="Y23" s="620"/>
      <c r="Z23" s="671">
        <v>2.2000000000000002</v>
      </c>
      <c r="AA23" s="671"/>
      <c r="AB23" s="671"/>
      <c r="AC23" s="671"/>
      <c r="AD23" s="672">
        <v>21404</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196515</v>
      </c>
      <c r="S24" s="619"/>
      <c r="T24" s="619"/>
      <c r="U24" s="619"/>
      <c r="V24" s="619"/>
      <c r="W24" s="619"/>
      <c r="X24" s="619"/>
      <c r="Y24" s="620"/>
      <c r="Z24" s="671">
        <v>0.7</v>
      </c>
      <c r="AA24" s="671"/>
      <c r="AB24" s="671"/>
      <c r="AC24" s="671"/>
      <c r="AD24" s="672">
        <v>996</v>
      </c>
      <c r="AE24" s="672"/>
      <c r="AF24" s="672"/>
      <c r="AG24" s="672"/>
      <c r="AH24" s="672"/>
      <c r="AI24" s="672"/>
      <c r="AJ24" s="672"/>
      <c r="AK24" s="672"/>
      <c r="AL24" s="641">
        <v>0</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11428861</v>
      </c>
      <c r="CS24" s="669"/>
      <c r="CT24" s="669"/>
      <c r="CU24" s="669"/>
      <c r="CV24" s="669"/>
      <c r="CW24" s="669"/>
      <c r="CX24" s="669"/>
      <c r="CY24" s="716"/>
      <c r="CZ24" s="720">
        <v>40</v>
      </c>
      <c r="DA24" s="721"/>
      <c r="DB24" s="721"/>
      <c r="DC24" s="722"/>
      <c r="DD24" s="715">
        <v>8867456</v>
      </c>
      <c r="DE24" s="669"/>
      <c r="DF24" s="669"/>
      <c r="DG24" s="669"/>
      <c r="DH24" s="669"/>
      <c r="DI24" s="669"/>
      <c r="DJ24" s="669"/>
      <c r="DK24" s="716"/>
      <c r="DL24" s="715">
        <v>8160047</v>
      </c>
      <c r="DM24" s="669"/>
      <c r="DN24" s="669"/>
      <c r="DO24" s="669"/>
      <c r="DP24" s="669"/>
      <c r="DQ24" s="669"/>
      <c r="DR24" s="669"/>
      <c r="DS24" s="669"/>
      <c r="DT24" s="669"/>
      <c r="DU24" s="669"/>
      <c r="DV24" s="716"/>
      <c r="DW24" s="717">
        <v>46.7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2194600</v>
      </c>
      <c r="S25" s="619"/>
      <c r="T25" s="619"/>
      <c r="U25" s="619"/>
      <c r="V25" s="619"/>
      <c r="W25" s="619"/>
      <c r="X25" s="619"/>
      <c r="Y25" s="620"/>
      <c r="Z25" s="671">
        <v>7.4</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3641185</v>
      </c>
      <c r="CS25" s="637"/>
      <c r="CT25" s="637"/>
      <c r="CU25" s="637"/>
      <c r="CV25" s="637"/>
      <c r="CW25" s="637"/>
      <c r="CX25" s="637"/>
      <c r="CY25" s="638"/>
      <c r="CZ25" s="621">
        <v>12.7</v>
      </c>
      <c r="DA25" s="639"/>
      <c r="DB25" s="639"/>
      <c r="DC25" s="640"/>
      <c r="DD25" s="624">
        <v>3267102</v>
      </c>
      <c r="DE25" s="637"/>
      <c r="DF25" s="637"/>
      <c r="DG25" s="637"/>
      <c r="DH25" s="637"/>
      <c r="DI25" s="637"/>
      <c r="DJ25" s="637"/>
      <c r="DK25" s="638"/>
      <c r="DL25" s="624">
        <v>3143201</v>
      </c>
      <c r="DM25" s="637"/>
      <c r="DN25" s="637"/>
      <c r="DO25" s="637"/>
      <c r="DP25" s="637"/>
      <c r="DQ25" s="637"/>
      <c r="DR25" s="637"/>
      <c r="DS25" s="637"/>
      <c r="DT25" s="637"/>
      <c r="DU25" s="637"/>
      <c r="DV25" s="638"/>
      <c r="DW25" s="641">
        <v>18</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2257910</v>
      </c>
      <c r="CS26" s="619"/>
      <c r="CT26" s="619"/>
      <c r="CU26" s="619"/>
      <c r="CV26" s="619"/>
      <c r="CW26" s="619"/>
      <c r="CX26" s="619"/>
      <c r="CY26" s="620"/>
      <c r="CZ26" s="621">
        <v>7.9</v>
      </c>
      <c r="DA26" s="639"/>
      <c r="DB26" s="639"/>
      <c r="DC26" s="640"/>
      <c r="DD26" s="624">
        <v>1945339</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2702534</v>
      </c>
      <c r="S27" s="619"/>
      <c r="T27" s="619"/>
      <c r="U27" s="619"/>
      <c r="V27" s="619"/>
      <c r="W27" s="619"/>
      <c r="X27" s="619"/>
      <c r="Y27" s="620"/>
      <c r="Z27" s="671">
        <v>9.1</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5694498</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3213591</v>
      </c>
      <c r="CS27" s="637"/>
      <c r="CT27" s="637"/>
      <c r="CU27" s="637"/>
      <c r="CV27" s="637"/>
      <c r="CW27" s="637"/>
      <c r="CX27" s="637"/>
      <c r="CY27" s="638"/>
      <c r="CZ27" s="621">
        <v>11.2</v>
      </c>
      <c r="DA27" s="639"/>
      <c r="DB27" s="639"/>
      <c r="DC27" s="640"/>
      <c r="DD27" s="624">
        <v>1185064</v>
      </c>
      <c r="DE27" s="637"/>
      <c r="DF27" s="637"/>
      <c r="DG27" s="637"/>
      <c r="DH27" s="637"/>
      <c r="DI27" s="637"/>
      <c r="DJ27" s="637"/>
      <c r="DK27" s="638"/>
      <c r="DL27" s="624">
        <v>1184798</v>
      </c>
      <c r="DM27" s="637"/>
      <c r="DN27" s="637"/>
      <c r="DO27" s="637"/>
      <c r="DP27" s="637"/>
      <c r="DQ27" s="637"/>
      <c r="DR27" s="637"/>
      <c r="DS27" s="637"/>
      <c r="DT27" s="637"/>
      <c r="DU27" s="637"/>
      <c r="DV27" s="638"/>
      <c r="DW27" s="641">
        <v>6.8</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102087</v>
      </c>
      <c r="S28" s="619"/>
      <c r="T28" s="619"/>
      <c r="U28" s="619"/>
      <c r="V28" s="619"/>
      <c r="W28" s="619"/>
      <c r="X28" s="619"/>
      <c r="Y28" s="620"/>
      <c r="Z28" s="671">
        <v>0.3</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4574085</v>
      </c>
      <c r="CS28" s="619"/>
      <c r="CT28" s="619"/>
      <c r="CU28" s="619"/>
      <c r="CV28" s="619"/>
      <c r="CW28" s="619"/>
      <c r="CX28" s="619"/>
      <c r="CY28" s="620"/>
      <c r="CZ28" s="621">
        <v>16</v>
      </c>
      <c r="DA28" s="639"/>
      <c r="DB28" s="639"/>
      <c r="DC28" s="640"/>
      <c r="DD28" s="624">
        <v>4415290</v>
      </c>
      <c r="DE28" s="619"/>
      <c r="DF28" s="619"/>
      <c r="DG28" s="619"/>
      <c r="DH28" s="619"/>
      <c r="DI28" s="619"/>
      <c r="DJ28" s="619"/>
      <c r="DK28" s="620"/>
      <c r="DL28" s="624">
        <v>3832048</v>
      </c>
      <c r="DM28" s="619"/>
      <c r="DN28" s="619"/>
      <c r="DO28" s="619"/>
      <c r="DP28" s="619"/>
      <c r="DQ28" s="619"/>
      <c r="DR28" s="619"/>
      <c r="DS28" s="619"/>
      <c r="DT28" s="619"/>
      <c r="DU28" s="619"/>
      <c r="DV28" s="620"/>
      <c r="DW28" s="641">
        <v>22</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537879</v>
      </c>
      <c r="S29" s="619"/>
      <c r="T29" s="619"/>
      <c r="U29" s="619"/>
      <c r="V29" s="619"/>
      <c r="W29" s="619"/>
      <c r="X29" s="619"/>
      <c r="Y29" s="620"/>
      <c r="Z29" s="671">
        <v>1.8</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4574070</v>
      </c>
      <c r="CS29" s="637"/>
      <c r="CT29" s="637"/>
      <c r="CU29" s="637"/>
      <c r="CV29" s="637"/>
      <c r="CW29" s="637"/>
      <c r="CX29" s="637"/>
      <c r="CY29" s="638"/>
      <c r="CZ29" s="621">
        <v>16</v>
      </c>
      <c r="DA29" s="639"/>
      <c r="DB29" s="639"/>
      <c r="DC29" s="640"/>
      <c r="DD29" s="624">
        <v>4415275</v>
      </c>
      <c r="DE29" s="637"/>
      <c r="DF29" s="637"/>
      <c r="DG29" s="637"/>
      <c r="DH29" s="637"/>
      <c r="DI29" s="637"/>
      <c r="DJ29" s="637"/>
      <c r="DK29" s="638"/>
      <c r="DL29" s="624">
        <v>3832033</v>
      </c>
      <c r="DM29" s="637"/>
      <c r="DN29" s="637"/>
      <c r="DO29" s="637"/>
      <c r="DP29" s="637"/>
      <c r="DQ29" s="637"/>
      <c r="DR29" s="637"/>
      <c r="DS29" s="637"/>
      <c r="DT29" s="637"/>
      <c r="DU29" s="637"/>
      <c r="DV29" s="638"/>
      <c r="DW29" s="641">
        <v>22</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133854</v>
      </c>
      <c r="S30" s="619"/>
      <c r="T30" s="619"/>
      <c r="U30" s="619"/>
      <c r="V30" s="619"/>
      <c r="W30" s="619"/>
      <c r="X30" s="619"/>
      <c r="Y30" s="620"/>
      <c r="Z30" s="671">
        <v>0.5</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98.2</v>
      </c>
      <c r="BH30" s="685"/>
      <c r="BI30" s="685"/>
      <c r="BJ30" s="685"/>
      <c r="BK30" s="685"/>
      <c r="BL30" s="685"/>
      <c r="BM30" s="686">
        <v>89.7</v>
      </c>
      <c r="BN30" s="685"/>
      <c r="BO30" s="685"/>
      <c r="BP30" s="685"/>
      <c r="BQ30" s="687"/>
      <c r="BR30" s="684">
        <v>97.9</v>
      </c>
      <c r="BS30" s="685"/>
      <c r="BT30" s="685"/>
      <c r="BU30" s="685"/>
      <c r="BV30" s="685"/>
      <c r="BW30" s="685"/>
      <c r="BX30" s="686">
        <v>89.3</v>
      </c>
      <c r="BY30" s="685"/>
      <c r="BZ30" s="685"/>
      <c r="CA30" s="685"/>
      <c r="CB30" s="687"/>
      <c r="CD30" s="690"/>
      <c r="CE30" s="691"/>
      <c r="CF30" s="655" t="s">
        <v>289</v>
      </c>
      <c r="CG30" s="652"/>
      <c r="CH30" s="652"/>
      <c r="CI30" s="652"/>
      <c r="CJ30" s="652"/>
      <c r="CK30" s="652"/>
      <c r="CL30" s="652"/>
      <c r="CM30" s="652"/>
      <c r="CN30" s="652"/>
      <c r="CO30" s="652"/>
      <c r="CP30" s="652"/>
      <c r="CQ30" s="653"/>
      <c r="CR30" s="618">
        <v>4091607</v>
      </c>
      <c r="CS30" s="619"/>
      <c r="CT30" s="619"/>
      <c r="CU30" s="619"/>
      <c r="CV30" s="619"/>
      <c r="CW30" s="619"/>
      <c r="CX30" s="619"/>
      <c r="CY30" s="620"/>
      <c r="CZ30" s="621">
        <v>14.3</v>
      </c>
      <c r="DA30" s="639"/>
      <c r="DB30" s="639"/>
      <c r="DC30" s="640"/>
      <c r="DD30" s="624">
        <v>3957137</v>
      </c>
      <c r="DE30" s="619"/>
      <c r="DF30" s="619"/>
      <c r="DG30" s="619"/>
      <c r="DH30" s="619"/>
      <c r="DI30" s="619"/>
      <c r="DJ30" s="619"/>
      <c r="DK30" s="620"/>
      <c r="DL30" s="624">
        <v>3373895</v>
      </c>
      <c r="DM30" s="619"/>
      <c r="DN30" s="619"/>
      <c r="DO30" s="619"/>
      <c r="DP30" s="619"/>
      <c r="DQ30" s="619"/>
      <c r="DR30" s="619"/>
      <c r="DS30" s="619"/>
      <c r="DT30" s="619"/>
      <c r="DU30" s="619"/>
      <c r="DV30" s="620"/>
      <c r="DW30" s="641">
        <v>19.3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874262</v>
      </c>
      <c r="S31" s="619"/>
      <c r="T31" s="619"/>
      <c r="U31" s="619"/>
      <c r="V31" s="619"/>
      <c r="W31" s="619"/>
      <c r="X31" s="619"/>
      <c r="Y31" s="620"/>
      <c r="Z31" s="671">
        <v>2.9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98.5</v>
      </c>
      <c r="BH31" s="637"/>
      <c r="BI31" s="637"/>
      <c r="BJ31" s="637"/>
      <c r="BK31" s="637"/>
      <c r="BL31" s="637"/>
      <c r="BM31" s="673">
        <v>91.6</v>
      </c>
      <c r="BN31" s="683"/>
      <c r="BO31" s="683"/>
      <c r="BP31" s="683"/>
      <c r="BQ31" s="647"/>
      <c r="BR31" s="682">
        <v>98.2</v>
      </c>
      <c r="BS31" s="637"/>
      <c r="BT31" s="637"/>
      <c r="BU31" s="637"/>
      <c r="BV31" s="637"/>
      <c r="BW31" s="637"/>
      <c r="BX31" s="673">
        <v>91.4</v>
      </c>
      <c r="BY31" s="683"/>
      <c r="BZ31" s="683"/>
      <c r="CA31" s="683"/>
      <c r="CB31" s="647"/>
      <c r="CD31" s="690"/>
      <c r="CE31" s="691"/>
      <c r="CF31" s="655" t="s">
        <v>293</v>
      </c>
      <c r="CG31" s="652"/>
      <c r="CH31" s="652"/>
      <c r="CI31" s="652"/>
      <c r="CJ31" s="652"/>
      <c r="CK31" s="652"/>
      <c r="CL31" s="652"/>
      <c r="CM31" s="652"/>
      <c r="CN31" s="652"/>
      <c r="CO31" s="652"/>
      <c r="CP31" s="652"/>
      <c r="CQ31" s="653"/>
      <c r="CR31" s="618">
        <v>482463</v>
      </c>
      <c r="CS31" s="637"/>
      <c r="CT31" s="637"/>
      <c r="CU31" s="637"/>
      <c r="CV31" s="637"/>
      <c r="CW31" s="637"/>
      <c r="CX31" s="637"/>
      <c r="CY31" s="638"/>
      <c r="CZ31" s="621">
        <v>1.7</v>
      </c>
      <c r="DA31" s="639"/>
      <c r="DB31" s="639"/>
      <c r="DC31" s="640"/>
      <c r="DD31" s="624">
        <v>458138</v>
      </c>
      <c r="DE31" s="637"/>
      <c r="DF31" s="637"/>
      <c r="DG31" s="637"/>
      <c r="DH31" s="637"/>
      <c r="DI31" s="637"/>
      <c r="DJ31" s="637"/>
      <c r="DK31" s="638"/>
      <c r="DL31" s="624">
        <v>458138</v>
      </c>
      <c r="DM31" s="637"/>
      <c r="DN31" s="637"/>
      <c r="DO31" s="637"/>
      <c r="DP31" s="637"/>
      <c r="DQ31" s="637"/>
      <c r="DR31" s="637"/>
      <c r="DS31" s="637"/>
      <c r="DT31" s="637"/>
      <c r="DU31" s="637"/>
      <c r="DV31" s="638"/>
      <c r="DW31" s="641">
        <v>2.6</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904042</v>
      </c>
      <c r="S32" s="619"/>
      <c r="T32" s="619"/>
      <c r="U32" s="619"/>
      <c r="V32" s="619"/>
      <c r="W32" s="619"/>
      <c r="X32" s="619"/>
      <c r="Y32" s="620"/>
      <c r="Z32" s="671">
        <v>3</v>
      </c>
      <c r="AA32" s="671"/>
      <c r="AB32" s="671"/>
      <c r="AC32" s="671"/>
      <c r="AD32" s="672">
        <v>9330</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97.6</v>
      </c>
      <c r="BH32" s="603"/>
      <c r="BI32" s="603"/>
      <c r="BJ32" s="603"/>
      <c r="BK32" s="603"/>
      <c r="BL32" s="603"/>
      <c r="BM32" s="666">
        <v>86.9</v>
      </c>
      <c r="BN32" s="603"/>
      <c r="BO32" s="603"/>
      <c r="BP32" s="603"/>
      <c r="BQ32" s="660"/>
      <c r="BR32" s="681">
        <v>97.4</v>
      </c>
      <c r="BS32" s="603"/>
      <c r="BT32" s="603"/>
      <c r="BU32" s="603"/>
      <c r="BV32" s="603"/>
      <c r="BW32" s="603"/>
      <c r="BX32" s="666">
        <v>86.4</v>
      </c>
      <c r="BY32" s="603"/>
      <c r="BZ32" s="603"/>
      <c r="CA32" s="603"/>
      <c r="CB32" s="660"/>
      <c r="CD32" s="692"/>
      <c r="CE32" s="693"/>
      <c r="CF32" s="655" t="s">
        <v>296</v>
      </c>
      <c r="CG32" s="652"/>
      <c r="CH32" s="652"/>
      <c r="CI32" s="652"/>
      <c r="CJ32" s="652"/>
      <c r="CK32" s="652"/>
      <c r="CL32" s="652"/>
      <c r="CM32" s="652"/>
      <c r="CN32" s="652"/>
      <c r="CO32" s="652"/>
      <c r="CP32" s="652"/>
      <c r="CQ32" s="653"/>
      <c r="CR32" s="618">
        <v>15</v>
      </c>
      <c r="CS32" s="619"/>
      <c r="CT32" s="619"/>
      <c r="CU32" s="619"/>
      <c r="CV32" s="619"/>
      <c r="CW32" s="619"/>
      <c r="CX32" s="619"/>
      <c r="CY32" s="620"/>
      <c r="CZ32" s="621">
        <v>0</v>
      </c>
      <c r="DA32" s="639"/>
      <c r="DB32" s="639"/>
      <c r="DC32" s="640"/>
      <c r="DD32" s="624">
        <v>15</v>
      </c>
      <c r="DE32" s="619"/>
      <c r="DF32" s="619"/>
      <c r="DG32" s="619"/>
      <c r="DH32" s="619"/>
      <c r="DI32" s="619"/>
      <c r="DJ32" s="619"/>
      <c r="DK32" s="620"/>
      <c r="DL32" s="624">
        <v>15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3765000</v>
      </c>
      <c r="S33" s="619"/>
      <c r="T33" s="619"/>
      <c r="U33" s="619"/>
      <c r="V33" s="619"/>
      <c r="W33" s="619"/>
      <c r="X33" s="619"/>
      <c r="Y33" s="620"/>
      <c r="Z33" s="671">
        <v>12.7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12710807</v>
      </c>
      <c r="CS33" s="637"/>
      <c r="CT33" s="637"/>
      <c r="CU33" s="637"/>
      <c r="CV33" s="637"/>
      <c r="CW33" s="637"/>
      <c r="CX33" s="637"/>
      <c r="CY33" s="638"/>
      <c r="CZ33" s="621">
        <v>44.5</v>
      </c>
      <c r="DA33" s="639"/>
      <c r="DB33" s="639"/>
      <c r="DC33" s="640"/>
      <c r="DD33" s="624">
        <v>9002155</v>
      </c>
      <c r="DE33" s="637"/>
      <c r="DF33" s="637"/>
      <c r="DG33" s="637"/>
      <c r="DH33" s="637"/>
      <c r="DI33" s="637"/>
      <c r="DJ33" s="637"/>
      <c r="DK33" s="638"/>
      <c r="DL33" s="624">
        <v>6916467</v>
      </c>
      <c r="DM33" s="637"/>
      <c r="DN33" s="637"/>
      <c r="DO33" s="637"/>
      <c r="DP33" s="637"/>
      <c r="DQ33" s="637"/>
      <c r="DR33" s="637"/>
      <c r="DS33" s="637"/>
      <c r="DT33" s="637"/>
      <c r="DU33" s="637"/>
      <c r="DV33" s="638"/>
      <c r="DW33" s="641">
        <v>39.6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4254652</v>
      </c>
      <c r="CS34" s="619"/>
      <c r="CT34" s="619"/>
      <c r="CU34" s="619"/>
      <c r="CV34" s="619"/>
      <c r="CW34" s="619"/>
      <c r="CX34" s="619"/>
      <c r="CY34" s="620"/>
      <c r="CZ34" s="621">
        <v>14.9</v>
      </c>
      <c r="DA34" s="639"/>
      <c r="DB34" s="639"/>
      <c r="DC34" s="640"/>
      <c r="DD34" s="624">
        <v>2681742</v>
      </c>
      <c r="DE34" s="619"/>
      <c r="DF34" s="619"/>
      <c r="DG34" s="619"/>
      <c r="DH34" s="619"/>
      <c r="DI34" s="619"/>
      <c r="DJ34" s="619"/>
      <c r="DK34" s="620"/>
      <c r="DL34" s="624">
        <v>2307912</v>
      </c>
      <c r="DM34" s="619"/>
      <c r="DN34" s="619"/>
      <c r="DO34" s="619"/>
      <c r="DP34" s="619"/>
      <c r="DQ34" s="619"/>
      <c r="DR34" s="619"/>
      <c r="DS34" s="619"/>
      <c r="DT34" s="619"/>
      <c r="DU34" s="619"/>
      <c r="DV34" s="620"/>
      <c r="DW34" s="641">
        <v>13.2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1045500</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4608077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56736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220937</v>
      </c>
      <c r="CS35" s="637"/>
      <c r="CT35" s="637"/>
      <c r="CU35" s="637"/>
      <c r="CV35" s="637"/>
      <c r="CW35" s="637"/>
      <c r="CX35" s="637"/>
      <c r="CY35" s="638"/>
      <c r="CZ35" s="621">
        <v>0.8</v>
      </c>
      <c r="DA35" s="639"/>
      <c r="DB35" s="639"/>
      <c r="DC35" s="640"/>
      <c r="DD35" s="624">
        <v>105416</v>
      </c>
      <c r="DE35" s="637"/>
      <c r="DF35" s="637"/>
      <c r="DG35" s="637"/>
      <c r="DH35" s="637"/>
      <c r="DI35" s="637"/>
      <c r="DJ35" s="637"/>
      <c r="DK35" s="638"/>
      <c r="DL35" s="624">
        <v>105416</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29735087</v>
      </c>
      <c r="S36" s="659"/>
      <c r="T36" s="659"/>
      <c r="U36" s="659"/>
      <c r="V36" s="659"/>
      <c r="W36" s="659"/>
      <c r="X36" s="659"/>
      <c r="Y36" s="662"/>
      <c r="Z36" s="663">
        <v>100</v>
      </c>
      <c r="AA36" s="663"/>
      <c r="AB36" s="663"/>
      <c r="AC36" s="663"/>
      <c r="AD36" s="664">
        <v>16410475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1870500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-11206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4927455</v>
      </c>
      <c r="CS36" s="619"/>
      <c r="CT36" s="619"/>
      <c r="CU36" s="619"/>
      <c r="CV36" s="619"/>
      <c r="CW36" s="619"/>
      <c r="CX36" s="619"/>
      <c r="CY36" s="620"/>
      <c r="CZ36" s="621">
        <v>17.2</v>
      </c>
      <c r="DA36" s="639"/>
      <c r="DB36" s="639"/>
      <c r="DC36" s="640"/>
      <c r="DD36" s="624">
        <v>4268680</v>
      </c>
      <c r="DE36" s="619"/>
      <c r="DF36" s="619"/>
      <c r="DG36" s="619"/>
      <c r="DH36" s="619"/>
      <c r="DI36" s="619"/>
      <c r="DJ36" s="619"/>
      <c r="DK36" s="620"/>
      <c r="DL36" s="624">
        <v>2924278</v>
      </c>
      <c r="DM36" s="619"/>
      <c r="DN36" s="619"/>
      <c r="DO36" s="619"/>
      <c r="DP36" s="619"/>
      <c r="DQ36" s="619"/>
      <c r="DR36" s="619"/>
      <c r="DS36" s="619"/>
      <c r="DT36" s="619"/>
      <c r="DU36" s="619"/>
      <c r="DV36" s="620"/>
      <c r="DW36" s="641">
        <v>16.8</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628003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8317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887324</v>
      </c>
      <c r="CS37" s="637"/>
      <c r="CT37" s="637"/>
      <c r="CU37" s="637"/>
      <c r="CV37" s="637"/>
      <c r="CW37" s="637"/>
      <c r="CX37" s="637"/>
      <c r="CY37" s="638"/>
      <c r="CZ37" s="621">
        <v>3.1</v>
      </c>
      <c r="DA37" s="639"/>
      <c r="DB37" s="639"/>
      <c r="DC37" s="640"/>
      <c r="DD37" s="624">
        <v>825095</v>
      </c>
      <c r="DE37" s="637"/>
      <c r="DF37" s="637"/>
      <c r="DG37" s="637"/>
      <c r="DH37" s="637"/>
      <c r="DI37" s="637"/>
      <c r="DJ37" s="637"/>
      <c r="DK37" s="638"/>
      <c r="DL37" s="624">
        <v>821760</v>
      </c>
      <c r="DM37" s="637"/>
      <c r="DN37" s="637"/>
      <c r="DO37" s="637"/>
      <c r="DP37" s="637"/>
      <c r="DQ37" s="637"/>
      <c r="DR37" s="637"/>
      <c r="DS37" s="637"/>
      <c r="DT37" s="637"/>
      <c r="DU37" s="637"/>
      <c r="DV37" s="638"/>
      <c r="DW37" s="641">
        <v>4.7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49177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15176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2043554</v>
      </c>
      <c r="CS38" s="619"/>
      <c r="CT38" s="619"/>
      <c r="CU38" s="619"/>
      <c r="CV38" s="619"/>
      <c r="CW38" s="619"/>
      <c r="CX38" s="619"/>
      <c r="CY38" s="620"/>
      <c r="CZ38" s="621">
        <v>7.1</v>
      </c>
      <c r="DA38" s="639"/>
      <c r="DB38" s="639"/>
      <c r="DC38" s="640"/>
      <c r="DD38" s="624">
        <v>1669121</v>
      </c>
      <c r="DE38" s="619"/>
      <c r="DF38" s="619"/>
      <c r="DG38" s="619"/>
      <c r="DH38" s="619"/>
      <c r="DI38" s="619"/>
      <c r="DJ38" s="619"/>
      <c r="DK38" s="620"/>
      <c r="DL38" s="624">
        <v>1578861</v>
      </c>
      <c r="DM38" s="619"/>
      <c r="DN38" s="619"/>
      <c r="DO38" s="619"/>
      <c r="DP38" s="619"/>
      <c r="DQ38" s="619"/>
      <c r="DR38" s="619"/>
      <c r="DS38" s="619"/>
      <c r="DT38" s="619"/>
      <c r="DU38" s="619"/>
      <c r="DV38" s="620"/>
      <c r="DW38" s="641">
        <v>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22075</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1235409</v>
      </c>
      <c r="CS39" s="637"/>
      <c r="CT39" s="637"/>
      <c r="CU39" s="637"/>
      <c r="CV39" s="637"/>
      <c r="CW39" s="637"/>
      <c r="CX39" s="637"/>
      <c r="CY39" s="638"/>
      <c r="CZ39" s="621">
        <v>4.3</v>
      </c>
      <c r="DA39" s="639"/>
      <c r="DB39" s="639"/>
      <c r="DC39" s="640"/>
      <c r="DD39" s="624">
        <v>277196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452787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28800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1585535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4442142</v>
      </c>
      <c r="CS42" s="619"/>
      <c r="CT42" s="619"/>
      <c r="CU42" s="619"/>
      <c r="CV42" s="619"/>
      <c r="CW42" s="619"/>
      <c r="CX42" s="619"/>
      <c r="CY42" s="620"/>
      <c r="CZ42" s="621">
        <v>15.5</v>
      </c>
      <c r="DA42" s="622"/>
      <c r="DB42" s="622"/>
      <c r="DC42" s="623"/>
      <c r="DD42" s="624">
        <v>628268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138118</v>
      </c>
      <c r="CS43" s="637"/>
      <c r="CT43" s="637"/>
      <c r="CU43" s="637"/>
      <c r="CV43" s="637"/>
      <c r="CW43" s="637"/>
      <c r="CX43" s="637"/>
      <c r="CY43" s="638"/>
      <c r="CZ43" s="621">
        <v>0.5</v>
      </c>
      <c r="DA43" s="639"/>
      <c r="DB43" s="639"/>
      <c r="DC43" s="640"/>
      <c r="DD43" s="624">
        <v>101076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3936940</v>
      </c>
      <c r="CS44" s="619"/>
      <c r="CT44" s="619"/>
      <c r="CU44" s="619"/>
      <c r="CV44" s="619"/>
      <c r="CW44" s="619"/>
      <c r="CX44" s="619"/>
      <c r="CY44" s="620"/>
      <c r="CZ44" s="621">
        <v>13.8</v>
      </c>
      <c r="DA44" s="622"/>
      <c r="DB44" s="622"/>
      <c r="DC44" s="623"/>
      <c r="DD44" s="624">
        <v>572691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656378</v>
      </c>
      <c r="CS45" s="637"/>
      <c r="CT45" s="637"/>
      <c r="CU45" s="637"/>
      <c r="CV45" s="637"/>
      <c r="CW45" s="637"/>
      <c r="CX45" s="637"/>
      <c r="CY45" s="638"/>
      <c r="CZ45" s="621">
        <v>2.2999999999999998</v>
      </c>
      <c r="DA45" s="639"/>
      <c r="DB45" s="639"/>
      <c r="DC45" s="640"/>
      <c r="DD45" s="624">
        <v>43021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2963380</v>
      </c>
      <c r="CS46" s="619"/>
      <c r="CT46" s="619"/>
      <c r="CU46" s="619"/>
      <c r="CV46" s="619"/>
      <c r="CW46" s="619"/>
      <c r="CX46" s="619"/>
      <c r="CY46" s="620"/>
      <c r="CZ46" s="621">
        <v>10.4</v>
      </c>
      <c r="DA46" s="622"/>
      <c r="DB46" s="622"/>
      <c r="DC46" s="623"/>
      <c r="DD46" s="624">
        <v>515414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505202</v>
      </c>
      <c r="CS47" s="637"/>
      <c r="CT47" s="637"/>
      <c r="CU47" s="637"/>
      <c r="CV47" s="637"/>
      <c r="CW47" s="637"/>
      <c r="CX47" s="637"/>
      <c r="CY47" s="638"/>
      <c r="CZ47" s="621">
        <v>1.8</v>
      </c>
      <c r="DA47" s="639"/>
      <c r="DB47" s="639"/>
      <c r="DC47" s="640"/>
      <c r="DD47" s="624">
        <v>55577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28581810</v>
      </c>
      <c r="CS49" s="603"/>
      <c r="CT49" s="603"/>
      <c r="CU49" s="603"/>
      <c r="CV49" s="603"/>
      <c r="CW49" s="603"/>
      <c r="CX49" s="603"/>
      <c r="CY49" s="604"/>
      <c r="CZ49" s="605">
        <v>100</v>
      </c>
      <c r="DA49" s="606"/>
      <c r="DB49" s="606"/>
      <c r="DC49" s="607"/>
      <c r="DD49" s="608">
        <v>18497879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28262</v>
      </c>
      <c r="R7" s="1131"/>
      <c r="S7" s="1131"/>
      <c r="T7" s="1131"/>
      <c r="U7" s="1131"/>
      <c r="V7" s="1131">
        <v>27150</v>
      </c>
      <c r="W7" s="1131"/>
      <c r="X7" s="1131"/>
      <c r="Y7" s="1131"/>
      <c r="Z7" s="1131"/>
      <c r="AA7" s="1131">
        <v>1112</v>
      </c>
      <c r="AB7" s="1131"/>
      <c r="AC7" s="1131"/>
      <c r="AD7" s="1131"/>
      <c r="AE7" s="1132"/>
      <c r="AF7" s="1133">
        <v>926</v>
      </c>
      <c r="AG7" s="1134"/>
      <c r="AH7" s="1134"/>
      <c r="AI7" s="1134"/>
      <c r="AJ7" s="1135"/>
      <c r="AK7" s="1117">
        <v>92</v>
      </c>
      <c r="AL7" s="1118"/>
      <c r="AM7" s="1118"/>
      <c r="AN7" s="1118"/>
      <c r="AO7" s="1118"/>
      <c r="AP7" s="1118">
        <v>35654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2</v>
      </c>
      <c r="CI7" s="1115"/>
      <c r="CJ7" s="1115"/>
      <c r="CK7" s="1115"/>
      <c r="CL7" s="1116"/>
      <c r="CM7" s="1114">
        <v>147</v>
      </c>
      <c r="CN7" s="1115"/>
      <c r="CO7" s="1115"/>
      <c r="CP7" s="1115"/>
      <c r="CQ7" s="1116"/>
      <c r="CR7" s="1114">
        <v>100</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98</v>
      </c>
      <c r="R8" s="1070"/>
      <c r="S8" s="1070"/>
      <c r="T8" s="1070"/>
      <c r="U8" s="1070"/>
      <c r="V8" s="1070">
        <v>89</v>
      </c>
      <c r="W8" s="1070"/>
      <c r="X8" s="1070"/>
      <c r="Y8" s="1070"/>
      <c r="Z8" s="1070"/>
      <c r="AA8" s="1070">
        <v>9</v>
      </c>
      <c r="AB8" s="1070"/>
      <c r="AC8" s="1070"/>
      <c r="AD8" s="1070"/>
      <c r="AE8" s="1071"/>
      <c r="AF8" s="1063">
        <v>9</v>
      </c>
      <c r="AG8" s="1064"/>
      <c r="AH8" s="1064"/>
      <c r="AI8" s="1064"/>
      <c r="AJ8" s="1065"/>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46</v>
      </c>
      <c r="CI8" s="1016"/>
      <c r="CJ8" s="1016"/>
      <c r="CK8" s="1016"/>
      <c r="CL8" s="1017"/>
      <c r="CM8" s="1015">
        <v>147</v>
      </c>
      <c r="CN8" s="1016"/>
      <c r="CO8" s="1016"/>
      <c r="CP8" s="1016"/>
      <c r="CQ8" s="1017"/>
      <c r="CR8" s="1015">
        <v>5</v>
      </c>
      <c r="CS8" s="1016"/>
      <c r="CT8" s="1016"/>
      <c r="CU8" s="1016"/>
      <c r="CV8" s="1017"/>
      <c r="CW8" s="1015">
        <v>2</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57" t="s">
        <v>362</v>
      </c>
      <c r="C9" s="1058"/>
      <c r="D9" s="1058"/>
      <c r="E9" s="1058"/>
      <c r="F9" s="1058"/>
      <c r="G9" s="1058"/>
      <c r="H9" s="1058"/>
      <c r="I9" s="1058"/>
      <c r="J9" s="1058"/>
      <c r="K9" s="1058"/>
      <c r="L9" s="1058"/>
      <c r="M9" s="1058"/>
      <c r="N9" s="1058"/>
      <c r="O9" s="1058"/>
      <c r="P9" s="1059"/>
      <c r="Q9" s="1069">
        <v>1394</v>
      </c>
      <c r="R9" s="1070"/>
      <c r="S9" s="1070"/>
      <c r="T9" s="1070"/>
      <c r="U9" s="1070"/>
      <c r="V9" s="1070">
        <v>1362</v>
      </c>
      <c r="W9" s="1070"/>
      <c r="X9" s="1070"/>
      <c r="Y9" s="1070"/>
      <c r="Z9" s="1070"/>
      <c r="AA9" s="1070">
        <v>32</v>
      </c>
      <c r="AB9" s="1070"/>
      <c r="AC9" s="1070"/>
      <c r="AD9" s="1070"/>
      <c r="AE9" s="1071"/>
      <c r="AF9" s="1063">
        <v>26</v>
      </c>
      <c r="AG9" s="1064"/>
      <c r="AH9" s="1064"/>
      <c r="AI9" s="1064"/>
      <c r="AJ9" s="1065"/>
      <c r="AK9" s="1112">
        <v>29</v>
      </c>
      <c r="AL9" s="1113"/>
      <c r="AM9" s="1113"/>
      <c r="AN9" s="1113"/>
      <c r="AO9" s="1113"/>
      <c r="AP9" s="1113">
        <v>1004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555</v>
      </c>
      <c r="BT9" s="1041"/>
      <c r="BU9" s="1041"/>
      <c r="BV9" s="1041"/>
      <c r="BW9" s="1041"/>
      <c r="BX9" s="1041"/>
      <c r="BY9" s="1041"/>
      <c r="BZ9" s="1041"/>
      <c r="CA9" s="1041"/>
      <c r="CB9" s="1041"/>
      <c r="CC9" s="1041"/>
      <c r="CD9" s="1041"/>
      <c r="CE9" s="1041"/>
      <c r="CF9" s="1041"/>
      <c r="CG9" s="1042"/>
      <c r="CH9" s="1015">
        <v>2</v>
      </c>
      <c r="CI9" s="1016"/>
      <c r="CJ9" s="1016"/>
      <c r="CK9" s="1016"/>
      <c r="CL9" s="1017"/>
      <c r="CM9" s="1015">
        <v>-39</v>
      </c>
      <c r="CN9" s="1016"/>
      <c r="CO9" s="1016"/>
      <c r="CP9" s="1016"/>
      <c r="CQ9" s="1017"/>
      <c r="CR9" s="1015">
        <v>9</v>
      </c>
      <c r="CS9" s="1016"/>
      <c r="CT9" s="1016"/>
      <c r="CU9" s="1016"/>
      <c r="CV9" s="1017"/>
      <c r="CW9" s="1015">
        <v>0</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556</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91</v>
      </c>
      <c r="CN10" s="1016"/>
      <c r="CO10" s="1016"/>
      <c r="CP10" s="1016"/>
      <c r="CQ10" s="1017"/>
      <c r="CR10" s="1015">
        <v>8</v>
      </c>
      <c r="CS10" s="1016"/>
      <c r="CT10" s="1016"/>
      <c r="CU10" s="1016"/>
      <c r="CV10" s="1017"/>
      <c r="CW10" s="1015">
        <v>21</v>
      </c>
      <c r="CX10" s="1016"/>
      <c r="CY10" s="1016"/>
      <c r="CZ10" s="1016"/>
      <c r="DA10" s="1017"/>
      <c r="DB10" s="1015">
        <v>0</v>
      </c>
      <c r="DC10" s="1016"/>
      <c r="DD10" s="1016"/>
      <c r="DE10" s="1016"/>
      <c r="DF10" s="1017"/>
      <c r="DG10" s="1015">
        <v>0</v>
      </c>
      <c r="DH10" s="1016"/>
      <c r="DI10" s="1016"/>
      <c r="DJ10" s="1016"/>
      <c r="DK10" s="1017"/>
      <c r="DL10" s="1015">
        <v>0</v>
      </c>
      <c r="DM10" s="1016"/>
      <c r="DN10" s="1016"/>
      <c r="DO10" s="1016"/>
      <c r="DP10" s="1017"/>
      <c r="DQ10" s="1015">
        <v>0</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29754</v>
      </c>
      <c r="R23" s="1095"/>
      <c r="S23" s="1095"/>
      <c r="T23" s="1095"/>
      <c r="U23" s="1095"/>
      <c r="V23" s="1095">
        <v>28601</v>
      </c>
      <c r="W23" s="1095"/>
      <c r="X23" s="1095"/>
      <c r="Y23" s="1095"/>
      <c r="Z23" s="1095"/>
      <c r="AA23" s="1095">
        <v>1153</v>
      </c>
      <c r="AB23" s="1095"/>
      <c r="AC23" s="1095"/>
      <c r="AD23" s="1095"/>
      <c r="AE23" s="1096"/>
      <c r="AF23" s="1097">
        <v>960</v>
      </c>
      <c r="AG23" s="1095"/>
      <c r="AH23" s="1095"/>
      <c r="AI23" s="1095"/>
      <c r="AJ23" s="1098"/>
      <c r="AK23" s="1099"/>
      <c r="AL23" s="1100"/>
      <c r="AM23" s="1100"/>
      <c r="AN23" s="1100"/>
      <c r="AO23" s="1100"/>
      <c r="AP23" s="1095">
        <v>36658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7950</v>
      </c>
      <c r="R28" s="1080"/>
      <c r="S28" s="1080"/>
      <c r="T28" s="1080"/>
      <c r="U28" s="1080"/>
      <c r="V28" s="1080">
        <v>7893</v>
      </c>
      <c r="W28" s="1080"/>
      <c r="X28" s="1080"/>
      <c r="Y28" s="1080"/>
      <c r="Z28" s="1080"/>
      <c r="AA28" s="1080">
        <v>57</v>
      </c>
      <c r="AB28" s="1080"/>
      <c r="AC28" s="1080"/>
      <c r="AD28" s="1080"/>
      <c r="AE28" s="1081"/>
      <c r="AF28" s="1082">
        <v>57</v>
      </c>
      <c r="AG28" s="1080"/>
      <c r="AH28" s="1080"/>
      <c r="AI28" s="1080"/>
      <c r="AJ28" s="1083"/>
      <c r="AK28" s="1084">
        <v>376</v>
      </c>
      <c r="AL28" s="1072"/>
      <c r="AM28" s="1072"/>
      <c r="AN28" s="1072"/>
      <c r="AO28" s="1072"/>
      <c r="AP28" s="1072">
        <v>0</v>
      </c>
      <c r="AQ28" s="1072"/>
      <c r="AR28" s="1072"/>
      <c r="AS28" s="1072"/>
      <c r="AT28" s="1072"/>
      <c r="AU28" s="1072">
        <v>0</v>
      </c>
      <c r="AV28" s="1072"/>
      <c r="AW28" s="1072"/>
      <c r="AX28" s="1072"/>
      <c r="AY28" s="1072"/>
      <c r="AZ28" s="1073" t="s">
        <v>485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146</v>
      </c>
      <c r="R29" s="1070"/>
      <c r="S29" s="1070"/>
      <c r="T29" s="1070"/>
      <c r="U29" s="1070"/>
      <c r="V29" s="1070">
        <v>146</v>
      </c>
      <c r="W29" s="1070"/>
      <c r="X29" s="1070"/>
      <c r="Y29" s="1070"/>
      <c r="Z29" s="1070"/>
      <c r="AA29" s="1070">
        <v>0</v>
      </c>
      <c r="AB29" s="1070"/>
      <c r="AC29" s="1070"/>
      <c r="AD29" s="1070"/>
      <c r="AE29" s="1071"/>
      <c r="AF29" s="1063">
        <v>0</v>
      </c>
      <c r="AG29" s="1064"/>
      <c r="AH29" s="1064"/>
      <c r="AI29" s="1064"/>
      <c r="AJ29" s="1065"/>
      <c r="AK29" s="1006">
        <v>48</v>
      </c>
      <c r="AL29" s="997"/>
      <c r="AM29" s="997"/>
      <c r="AN29" s="997"/>
      <c r="AO29" s="997"/>
      <c r="AP29" s="997">
        <v>17</v>
      </c>
      <c r="AQ29" s="997"/>
      <c r="AR29" s="997"/>
      <c r="AS29" s="997"/>
      <c r="AT29" s="997"/>
      <c r="AU29" s="997">
        <v>3</v>
      </c>
      <c r="AV29" s="997"/>
      <c r="AW29" s="997"/>
      <c r="AX29" s="997"/>
      <c r="AY29" s="997"/>
      <c r="AZ29" s="1068" t="s">
        <v>485</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1282</v>
      </c>
      <c r="R30" s="1070"/>
      <c r="S30" s="1070"/>
      <c r="T30" s="1070"/>
      <c r="U30" s="1070"/>
      <c r="V30" s="1070">
        <v>1268</v>
      </c>
      <c r="W30" s="1070"/>
      <c r="X30" s="1070"/>
      <c r="Y30" s="1070"/>
      <c r="Z30" s="1070"/>
      <c r="AA30" s="1070">
        <v>14</v>
      </c>
      <c r="AB30" s="1070"/>
      <c r="AC30" s="1070"/>
      <c r="AD30" s="1070"/>
      <c r="AE30" s="1071"/>
      <c r="AF30" s="1063">
        <v>14</v>
      </c>
      <c r="AG30" s="1064"/>
      <c r="AH30" s="1064"/>
      <c r="AI30" s="1064"/>
      <c r="AJ30" s="1065"/>
      <c r="AK30" s="1006">
        <v>852</v>
      </c>
      <c r="AL30" s="997"/>
      <c r="AM30" s="997"/>
      <c r="AN30" s="997"/>
      <c r="AO30" s="997"/>
      <c r="AP30" s="997">
        <v>0</v>
      </c>
      <c r="AQ30" s="997"/>
      <c r="AR30" s="997"/>
      <c r="AS30" s="997"/>
      <c r="AT30" s="997"/>
      <c r="AU30" s="997">
        <v>0</v>
      </c>
      <c r="AV30" s="997"/>
      <c r="AW30" s="997"/>
      <c r="AX30" s="997"/>
      <c r="AY30" s="997"/>
      <c r="AZ30" s="1068" t="s">
        <v>485</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4640</v>
      </c>
      <c r="R31" s="1070"/>
      <c r="S31" s="1070"/>
      <c r="T31" s="1070"/>
      <c r="U31" s="1070"/>
      <c r="V31" s="1070">
        <v>4574</v>
      </c>
      <c r="W31" s="1070"/>
      <c r="X31" s="1070"/>
      <c r="Y31" s="1070"/>
      <c r="Z31" s="1070"/>
      <c r="AA31" s="1070">
        <v>66</v>
      </c>
      <c r="AB31" s="1070"/>
      <c r="AC31" s="1070"/>
      <c r="AD31" s="1070"/>
      <c r="AE31" s="1071"/>
      <c r="AF31" s="1063">
        <v>66</v>
      </c>
      <c r="AG31" s="1064"/>
      <c r="AH31" s="1064"/>
      <c r="AI31" s="1064"/>
      <c r="AJ31" s="1065"/>
      <c r="AK31" s="1006">
        <v>652</v>
      </c>
      <c r="AL31" s="997"/>
      <c r="AM31" s="997"/>
      <c r="AN31" s="997"/>
      <c r="AO31" s="997"/>
      <c r="AP31" s="997">
        <v>0</v>
      </c>
      <c r="AQ31" s="997"/>
      <c r="AR31" s="997"/>
      <c r="AS31" s="997"/>
      <c r="AT31" s="997"/>
      <c r="AU31" s="997">
        <v>0</v>
      </c>
      <c r="AV31" s="997"/>
      <c r="AW31" s="997"/>
      <c r="AX31" s="997"/>
      <c r="AY31" s="997"/>
      <c r="AZ31" s="1068" t="s">
        <v>485</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380</v>
      </c>
      <c r="C32" s="1058"/>
      <c r="D32" s="1058"/>
      <c r="E32" s="1058"/>
      <c r="F32" s="1058"/>
      <c r="G32" s="1058"/>
      <c r="H32" s="1058"/>
      <c r="I32" s="1058"/>
      <c r="J32" s="1058"/>
      <c r="K32" s="1058"/>
      <c r="L32" s="1058"/>
      <c r="M32" s="1058"/>
      <c r="N32" s="1058"/>
      <c r="O32" s="1058"/>
      <c r="P32" s="1059"/>
      <c r="Q32" s="1069">
        <v>66</v>
      </c>
      <c r="R32" s="1070"/>
      <c r="S32" s="1070"/>
      <c r="T32" s="1070"/>
      <c r="U32" s="1070"/>
      <c r="V32" s="1070">
        <v>66</v>
      </c>
      <c r="W32" s="1070"/>
      <c r="X32" s="1070"/>
      <c r="Y32" s="1070"/>
      <c r="Z32" s="1070"/>
      <c r="AA32" s="1070" t="s">
        <v>485</v>
      </c>
      <c r="AB32" s="1070"/>
      <c r="AC32" s="1070"/>
      <c r="AD32" s="1070"/>
      <c r="AE32" s="1071"/>
      <c r="AF32" s="1063" t="s">
        <v>109</v>
      </c>
      <c r="AG32" s="1064"/>
      <c r="AH32" s="1064"/>
      <c r="AI32" s="1064"/>
      <c r="AJ32" s="1065"/>
      <c r="AK32" s="1006">
        <v>26</v>
      </c>
      <c r="AL32" s="997"/>
      <c r="AM32" s="997"/>
      <c r="AN32" s="997"/>
      <c r="AO32" s="997"/>
      <c r="AP32" s="997">
        <v>0</v>
      </c>
      <c r="AQ32" s="997"/>
      <c r="AR32" s="997"/>
      <c r="AS32" s="997"/>
      <c r="AT32" s="997"/>
      <c r="AU32" s="997">
        <v>0</v>
      </c>
      <c r="AV32" s="997"/>
      <c r="AW32" s="997"/>
      <c r="AX32" s="997"/>
      <c r="AY32" s="997"/>
      <c r="AZ32" s="1068" t="s">
        <v>485</v>
      </c>
      <c r="BA32" s="1068"/>
      <c r="BB32" s="1068"/>
      <c r="BC32" s="1068"/>
      <c r="BD32" s="1068"/>
      <c r="BE32" s="1052"/>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381</v>
      </c>
      <c r="C33" s="1058"/>
      <c r="D33" s="1058"/>
      <c r="E33" s="1058"/>
      <c r="F33" s="1058"/>
      <c r="G33" s="1058"/>
      <c r="H33" s="1058"/>
      <c r="I33" s="1058"/>
      <c r="J33" s="1058"/>
      <c r="K33" s="1058"/>
      <c r="L33" s="1058"/>
      <c r="M33" s="1058"/>
      <c r="N33" s="1058"/>
      <c r="O33" s="1058"/>
      <c r="P33" s="1059"/>
      <c r="Q33" s="1069">
        <v>38</v>
      </c>
      <c r="R33" s="1070"/>
      <c r="S33" s="1070"/>
      <c r="T33" s="1070"/>
      <c r="U33" s="1070"/>
      <c r="V33" s="1070">
        <v>38</v>
      </c>
      <c r="W33" s="1070"/>
      <c r="X33" s="1070"/>
      <c r="Y33" s="1070"/>
      <c r="Z33" s="1070"/>
      <c r="AA33" s="1070" t="s">
        <v>485</v>
      </c>
      <c r="AB33" s="1070"/>
      <c r="AC33" s="1070"/>
      <c r="AD33" s="1070"/>
      <c r="AE33" s="1071"/>
      <c r="AF33" s="1063" t="s">
        <v>109</v>
      </c>
      <c r="AG33" s="1064"/>
      <c r="AH33" s="1064"/>
      <c r="AI33" s="1064"/>
      <c r="AJ33" s="1065"/>
      <c r="AK33" s="1006">
        <v>15</v>
      </c>
      <c r="AL33" s="997"/>
      <c r="AM33" s="997"/>
      <c r="AN33" s="997"/>
      <c r="AO33" s="997"/>
      <c r="AP33" s="997">
        <v>0</v>
      </c>
      <c r="AQ33" s="997"/>
      <c r="AR33" s="997"/>
      <c r="AS33" s="997"/>
      <c r="AT33" s="997"/>
      <c r="AU33" s="997">
        <v>0</v>
      </c>
      <c r="AV33" s="997"/>
      <c r="AW33" s="997"/>
      <c r="AX33" s="997"/>
      <c r="AY33" s="997"/>
      <c r="AZ33" s="1068" t="s">
        <v>485</v>
      </c>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382</v>
      </c>
      <c r="C34" s="1058"/>
      <c r="D34" s="1058"/>
      <c r="E34" s="1058"/>
      <c r="F34" s="1058"/>
      <c r="G34" s="1058"/>
      <c r="H34" s="1058"/>
      <c r="I34" s="1058"/>
      <c r="J34" s="1058"/>
      <c r="K34" s="1058"/>
      <c r="L34" s="1058"/>
      <c r="M34" s="1058"/>
      <c r="N34" s="1058"/>
      <c r="O34" s="1058"/>
      <c r="P34" s="1059"/>
      <c r="Q34" s="1069">
        <v>386</v>
      </c>
      <c r="R34" s="1070"/>
      <c r="S34" s="1070"/>
      <c r="T34" s="1070"/>
      <c r="U34" s="1070"/>
      <c r="V34" s="1070">
        <v>384</v>
      </c>
      <c r="W34" s="1070"/>
      <c r="X34" s="1070"/>
      <c r="Y34" s="1070"/>
      <c r="Z34" s="1070"/>
      <c r="AA34" s="1070">
        <v>2</v>
      </c>
      <c r="AB34" s="1070"/>
      <c r="AC34" s="1070"/>
      <c r="AD34" s="1070"/>
      <c r="AE34" s="1071"/>
      <c r="AF34" s="1063">
        <v>2</v>
      </c>
      <c r="AG34" s="1064"/>
      <c r="AH34" s="1064"/>
      <c r="AI34" s="1064"/>
      <c r="AJ34" s="1065"/>
      <c r="AK34" s="1006">
        <v>65</v>
      </c>
      <c r="AL34" s="997"/>
      <c r="AM34" s="997"/>
      <c r="AN34" s="997"/>
      <c r="AO34" s="997"/>
      <c r="AP34" s="997">
        <v>0</v>
      </c>
      <c r="AQ34" s="997"/>
      <c r="AR34" s="997"/>
      <c r="AS34" s="997"/>
      <c r="AT34" s="997"/>
      <c r="AU34" s="997">
        <v>0</v>
      </c>
      <c r="AV34" s="997"/>
      <c r="AW34" s="997"/>
      <c r="AX34" s="997"/>
      <c r="AY34" s="997"/>
      <c r="AZ34" s="1068" t="s">
        <v>485</v>
      </c>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383</v>
      </c>
      <c r="C35" s="1058"/>
      <c r="D35" s="1058"/>
      <c r="E35" s="1058"/>
      <c r="F35" s="1058"/>
      <c r="G35" s="1058"/>
      <c r="H35" s="1058"/>
      <c r="I35" s="1058"/>
      <c r="J35" s="1058"/>
      <c r="K35" s="1058"/>
      <c r="L35" s="1058"/>
      <c r="M35" s="1058"/>
      <c r="N35" s="1058"/>
      <c r="O35" s="1058"/>
      <c r="P35" s="1059"/>
      <c r="Q35" s="1069">
        <v>385</v>
      </c>
      <c r="R35" s="1070"/>
      <c r="S35" s="1070"/>
      <c r="T35" s="1070"/>
      <c r="U35" s="1070"/>
      <c r="V35" s="1070">
        <v>413</v>
      </c>
      <c r="W35" s="1070"/>
      <c r="X35" s="1070"/>
      <c r="Y35" s="1070"/>
      <c r="Z35" s="1070"/>
      <c r="AA35" s="1070">
        <v>-28</v>
      </c>
      <c r="AB35" s="1070"/>
      <c r="AC35" s="1070"/>
      <c r="AD35" s="1070"/>
      <c r="AE35" s="1071"/>
      <c r="AF35" s="1063">
        <v>212</v>
      </c>
      <c r="AG35" s="1064"/>
      <c r="AH35" s="1064"/>
      <c r="AI35" s="1064"/>
      <c r="AJ35" s="1065"/>
      <c r="AK35" s="1006">
        <v>1</v>
      </c>
      <c r="AL35" s="997"/>
      <c r="AM35" s="997"/>
      <c r="AN35" s="997"/>
      <c r="AO35" s="997"/>
      <c r="AP35" s="997">
        <v>0</v>
      </c>
      <c r="AQ35" s="997"/>
      <c r="AR35" s="997"/>
      <c r="AS35" s="997"/>
      <c r="AT35" s="997"/>
      <c r="AU35" s="997">
        <v>0</v>
      </c>
      <c r="AV35" s="997"/>
      <c r="AW35" s="997"/>
      <c r="AX35" s="997"/>
      <c r="AY35" s="997"/>
      <c r="AZ35" s="1068" t="s">
        <v>485</v>
      </c>
      <c r="BA35" s="1068"/>
      <c r="BB35" s="1068"/>
      <c r="BC35" s="1068"/>
      <c r="BD35" s="1068"/>
      <c r="BE35" s="1052" t="s">
        <v>384</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385</v>
      </c>
      <c r="C36" s="1058"/>
      <c r="D36" s="1058"/>
      <c r="E36" s="1058"/>
      <c r="F36" s="1058"/>
      <c r="G36" s="1058"/>
      <c r="H36" s="1058"/>
      <c r="I36" s="1058"/>
      <c r="J36" s="1058"/>
      <c r="K36" s="1058"/>
      <c r="L36" s="1058"/>
      <c r="M36" s="1058"/>
      <c r="N36" s="1058"/>
      <c r="O36" s="1058"/>
      <c r="P36" s="1059"/>
      <c r="Q36" s="1069">
        <v>2734</v>
      </c>
      <c r="R36" s="1070"/>
      <c r="S36" s="1070"/>
      <c r="T36" s="1070"/>
      <c r="U36" s="1070"/>
      <c r="V36" s="1070">
        <v>2754</v>
      </c>
      <c r="W36" s="1070"/>
      <c r="X36" s="1070"/>
      <c r="Y36" s="1070"/>
      <c r="Z36" s="1070"/>
      <c r="AA36" s="1070">
        <v>-20</v>
      </c>
      <c r="AB36" s="1070"/>
      <c r="AC36" s="1070"/>
      <c r="AD36" s="1070"/>
      <c r="AE36" s="1071"/>
      <c r="AF36" s="1063">
        <v>153</v>
      </c>
      <c r="AG36" s="1064"/>
      <c r="AH36" s="1064"/>
      <c r="AI36" s="1064"/>
      <c r="AJ36" s="1065"/>
      <c r="AK36" s="1006">
        <v>1871</v>
      </c>
      <c r="AL36" s="997"/>
      <c r="AM36" s="997"/>
      <c r="AN36" s="997"/>
      <c r="AO36" s="997"/>
      <c r="AP36" s="997">
        <v>27706</v>
      </c>
      <c r="AQ36" s="997"/>
      <c r="AR36" s="997"/>
      <c r="AS36" s="997"/>
      <c r="AT36" s="997"/>
      <c r="AU36" s="997">
        <v>20170</v>
      </c>
      <c r="AV36" s="997"/>
      <c r="AW36" s="997"/>
      <c r="AX36" s="997"/>
      <c r="AY36" s="997"/>
      <c r="AZ36" s="1068" t="s">
        <v>485</v>
      </c>
      <c r="BA36" s="1068"/>
      <c r="BB36" s="1068"/>
      <c r="BC36" s="1068"/>
      <c r="BD36" s="1068"/>
      <c r="BE36" s="1052" t="s">
        <v>384</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t="s">
        <v>386</v>
      </c>
      <c r="C37" s="1058"/>
      <c r="D37" s="1058"/>
      <c r="E37" s="1058"/>
      <c r="F37" s="1058"/>
      <c r="G37" s="1058"/>
      <c r="H37" s="1058"/>
      <c r="I37" s="1058"/>
      <c r="J37" s="1058"/>
      <c r="K37" s="1058"/>
      <c r="L37" s="1058"/>
      <c r="M37" s="1058"/>
      <c r="N37" s="1058"/>
      <c r="O37" s="1058"/>
      <c r="P37" s="1059"/>
      <c r="Q37" s="1069">
        <v>91</v>
      </c>
      <c r="R37" s="1070"/>
      <c r="S37" s="1070"/>
      <c r="T37" s="1070"/>
      <c r="U37" s="1070"/>
      <c r="V37" s="1070">
        <v>56</v>
      </c>
      <c r="W37" s="1070"/>
      <c r="X37" s="1070"/>
      <c r="Y37" s="1070"/>
      <c r="Z37" s="1070"/>
      <c r="AA37" s="1070">
        <v>35</v>
      </c>
      <c r="AB37" s="1070"/>
      <c r="AC37" s="1070"/>
      <c r="AD37" s="1070"/>
      <c r="AE37" s="1071"/>
      <c r="AF37" s="1063">
        <v>211</v>
      </c>
      <c r="AG37" s="1064"/>
      <c r="AH37" s="1064"/>
      <c r="AI37" s="1064"/>
      <c r="AJ37" s="1065"/>
      <c r="AK37" s="1006">
        <v>0</v>
      </c>
      <c r="AL37" s="997"/>
      <c r="AM37" s="997"/>
      <c r="AN37" s="997"/>
      <c r="AO37" s="997"/>
      <c r="AP37" s="997">
        <v>0</v>
      </c>
      <c r="AQ37" s="997"/>
      <c r="AR37" s="997"/>
      <c r="AS37" s="997"/>
      <c r="AT37" s="997"/>
      <c r="AU37" s="997">
        <v>0</v>
      </c>
      <c r="AV37" s="997"/>
      <c r="AW37" s="997"/>
      <c r="AX37" s="997"/>
      <c r="AY37" s="997"/>
      <c r="AZ37" s="1068" t="s">
        <v>485</v>
      </c>
      <c r="BA37" s="1068"/>
      <c r="BB37" s="1068"/>
      <c r="BC37" s="1068"/>
      <c r="BD37" s="1068"/>
      <c r="BE37" s="1052" t="s">
        <v>387</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388</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716</v>
      </c>
      <c r="AG63" s="985"/>
      <c r="AH63" s="985"/>
      <c r="AI63" s="985"/>
      <c r="AJ63" s="1050"/>
      <c r="AK63" s="1051"/>
      <c r="AL63" s="989"/>
      <c r="AM63" s="989"/>
      <c r="AN63" s="989"/>
      <c r="AO63" s="989"/>
      <c r="AP63" s="985">
        <v>27723</v>
      </c>
      <c r="AQ63" s="985"/>
      <c r="AR63" s="985"/>
      <c r="AS63" s="985"/>
      <c r="AT63" s="985"/>
      <c r="AU63" s="985">
        <v>20173</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15974</v>
      </c>
      <c r="R68" s="1008"/>
      <c r="S68" s="1008"/>
      <c r="T68" s="1008"/>
      <c r="U68" s="1008"/>
      <c r="V68" s="1008">
        <v>13504</v>
      </c>
      <c r="W68" s="1008"/>
      <c r="X68" s="1008"/>
      <c r="Y68" s="1008"/>
      <c r="Z68" s="1008"/>
      <c r="AA68" s="1008">
        <v>2470</v>
      </c>
      <c r="AB68" s="1008"/>
      <c r="AC68" s="1008"/>
      <c r="AD68" s="1008"/>
      <c r="AE68" s="1008"/>
      <c r="AF68" s="1008">
        <v>2470</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11</v>
      </c>
      <c r="R69" s="997"/>
      <c r="S69" s="997"/>
      <c r="T69" s="997"/>
      <c r="U69" s="997"/>
      <c r="V69" s="997">
        <v>10</v>
      </c>
      <c r="W69" s="997"/>
      <c r="X69" s="997"/>
      <c r="Y69" s="997"/>
      <c r="Z69" s="997"/>
      <c r="AA69" s="997">
        <v>1</v>
      </c>
      <c r="AB69" s="997"/>
      <c r="AC69" s="997"/>
      <c r="AD69" s="997"/>
      <c r="AE69" s="997"/>
      <c r="AF69" s="997">
        <v>1</v>
      </c>
      <c r="AG69" s="997"/>
      <c r="AH69" s="997"/>
      <c r="AI69" s="997"/>
      <c r="AJ69" s="997"/>
      <c r="AK69" s="997">
        <v>1</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127</v>
      </c>
      <c r="R70" s="997"/>
      <c r="S70" s="997"/>
      <c r="T70" s="997"/>
      <c r="U70" s="997"/>
      <c r="V70" s="997">
        <v>126</v>
      </c>
      <c r="W70" s="997"/>
      <c r="X70" s="997"/>
      <c r="Y70" s="997"/>
      <c r="Z70" s="997"/>
      <c r="AA70" s="997">
        <v>1</v>
      </c>
      <c r="AB70" s="997"/>
      <c r="AC70" s="997"/>
      <c r="AD70" s="997"/>
      <c r="AE70" s="997"/>
      <c r="AF70" s="997">
        <v>1</v>
      </c>
      <c r="AG70" s="997"/>
      <c r="AH70" s="997"/>
      <c r="AI70" s="997"/>
      <c r="AJ70" s="997"/>
      <c r="AK70" s="997">
        <v>0</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3919</v>
      </c>
      <c r="R71" s="997"/>
      <c r="S71" s="997"/>
      <c r="T71" s="997"/>
      <c r="U71" s="997"/>
      <c r="V71" s="997">
        <v>3828</v>
      </c>
      <c r="W71" s="997"/>
      <c r="X71" s="997"/>
      <c r="Y71" s="997"/>
      <c r="Z71" s="997"/>
      <c r="AA71" s="997">
        <v>91</v>
      </c>
      <c r="AB71" s="997"/>
      <c r="AC71" s="997"/>
      <c r="AD71" s="997"/>
      <c r="AE71" s="997"/>
      <c r="AF71" s="997">
        <v>91</v>
      </c>
      <c r="AG71" s="997"/>
      <c r="AH71" s="997"/>
      <c r="AI71" s="997"/>
      <c r="AJ71" s="997"/>
      <c r="AK71" s="997">
        <v>168</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690103</v>
      </c>
      <c r="R72" s="997"/>
      <c r="S72" s="997"/>
      <c r="T72" s="997"/>
      <c r="U72" s="997"/>
      <c r="V72" s="997">
        <v>676249</v>
      </c>
      <c r="W72" s="997"/>
      <c r="X72" s="997"/>
      <c r="Y72" s="997"/>
      <c r="Z72" s="997"/>
      <c r="AA72" s="997">
        <v>13854</v>
      </c>
      <c r="AB72" s="997"/>
      <c r="AC72" s="997"/>
      <c r="AD72" s="997"/>
      <c r="AE72" s="997"/>
      <c r="AF72" s="997">
        <v>13854</v>
      </c>
      <c r="AG72" s="997"/>
      <c r="AH72" s="997"/>
      <c r="AI72" s="997"/>
      <c r="AJ72" s="997"/>
      <c r="AK72" s="997">
        <v>7102</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247</v>
      </c>
      <c r="R73" s="997"/>
      <c r="S73" s="997"/>
      <c r="T73" s="997"/>
      <c r="U73" s="997"/>
      <c r="V73" s="997">
        <v>240</v>
      </c>
      <c r="W73" s="997"/>
      <c r="X73" s="997"/>
      <c r="Y73" s="997"/>
      <c r="Z73" s="997"/>
      <c r="AA73" s="997">
        <v>7</v>
      </c>
      <c r="AB73" s="997"/>
      <c r="AC73" s="997"/>
      <c r="AD73" s="997"/>
      <c r="AE73" s="997"/>
      <c r="AF73" s="997">
        <v>7</v>
      </c>
      <c r="AG73" s="997"/>
      <c r="AH73" s="997"/>
      <c r="AI73" s="997"/>
      <c r="AJ73" s="997"/>
      <c r="AK73" s="997">
        <v>100</v>
      </c>
      <c r="AL73" s="997"/>
      <c r="AM73" s="997"/>
      <c r="AN73" s="997"/>
      <c r="AO73" s="997"/>
      <c r="AP73" s="997">
        <v>136</v>
      </c>
      <c r="AQ73" s="997"/>
      <c r="AR73" s="997"/>
      <c r="AS73" s="997"/>
      <c r="AT73" s="997"/>
      <c r="AU73" s="997">
        <v>52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330</v>
      </c>
      <c r="R74" s="997"/>
      <c r="S74" s="997"/>
      <c r="T74" s="997"/>
      <c r="U74" s="997"/>
      <c r="V74" s="997">
        <v>306</v>
      </c>
      <c r="W74" s="997"/>
      <c r="X74" s="997"/>
      <c r="Y74" s="997"/>
      <c r="Z74" s="997"/>
      <c r="AA74" s="997">
        <v>24</v>
      </c>
      <c r="AB74" s="997"/>
      <c r="AC74" s="997"/>
      <c r="AD74" s="997"/>
      <c r="AE74" s="997"/>
      <c r="AF74" s="997">
        <v>24</v>
      </c>
      <c r="AG74" s="997"/>
      <c r="AH74" s="997"/>
      <c r="AI74" s="997"/>
      <c r="AJ74" s="997"/>
      <c r="AK74" s="997">
        <v>0</v>
      </c>
      <c r="AL74" s="997"/>
      <c r="AM74" s="997"/>
      <c r="AN74" s="997"/>
      <c r="AO74" s="997"/>
      <c r="AP74" s="997">
        <v>8</v>
      </c>
      <c r="AQ74" s="997"/>
      <c r="AR74" s="997"/>
      <c r="AS74" s="997"/>
      <c r="AT74" s="997"/>
      <c r="AU74" s="997">
        <v>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7475</v>
      </c>
      <c r="R75" s="1005"/>
      <c r="S75" s="1005"/>
      <c r="T75" s="1005"/>
      <c r="U75" s="1006"/>
      <c r="V75" s="1007">
        <v>6783</v>
      </c>
      <c r="W75" s="1005"/>
      <c r="X75" s="1005"/>
      <c r="Y75" s="1005"/>
      <c r="Z75" s="1006"/>
      <c r="AA75" s="1007">
        <v>692</v>
      </c>
      <c r="AB75" s="1005"/>
      <c r="AC75" s="1005"/>
      <c r="AD75" s="1005"/>
      <c r="AE75" s="1006"/>
      <c r="AF75" s="1007">
        <v>4362</v>
      </c>
      <c r="AG75" s="1005"/>
      <c r="AH75" s="1005"/>
      <c r="AI75" s="1005"/>
      <c r="AJ75" s="1006"/>
      <c r="AK75" s="1007">
        <v>0</v>
      </c>
      <c r="AL75" s="1005"/>
      <c r="AM75" s="1005"/>
      <c r="AN75" s="1005"/>
      <c r="AO75" s="1006"/>
      <c r="AP75" s="1007">
        <v>36724</v>
      </c>
      <c r="AQ75" s="1005"/>
      <c r="AR75" s="1005"/>
      <c r="AS75" s="1005"/>
      <c r="AT75" s="1006"/>
      <c r="AU75" s="1007">
        <v>5219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379</v>
      </c>
      <c r="R76" s="1005"/>
      <c r="S76" s="1005"/>
      <c r="T76" s="1005"/>
      <c r="U76" s="1006"/>
      <c r="V76" s="1007">
        <v>368</v>
      </c>
      <c r="W76" s="1005"/>
      <c r="X76" s="1005"/>
      <c r="Y76" s="1005"/>
      <c r="Z76" s="1006"/>
      <c r="AA76" s="1007">
        <v>11</v>
      </c>
      <c r="AB76" s="1005"/>
      <c r="AC76" s="1005"/>
      <c r="AD76" s="1005"/>
      <c r="AE76" s="1006"/>
      <c r="AF76" s="1007">
        <v>11</v>
      </c>
      <c r="AG76" s="1005"/>
      <c r="AH76" s="1005"/>
      <c r="AI76" s="1005"/>
      <c r="AJ76" s="1006"/>
      <c r="AK76" s="1007">
        <v>0</v>
      </c>
      <c r="AL76" s="1005"/>
      <c r="AM76" s="1005"/>
      <c r="AN76" s="1005"/>
      <c r="AO76" s="1006"/>
      <c r="AP76" s="1007">
        <v>4</v>
      </c>
      <c r="AQ76" s="1005"/>
      <c r="AR76" s="1005"/>
      <c r="AS76" s="1005"/>
      <c r="AT76" s="1006"/>
      <c r="AU76" s="1007">
        <v>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4">
        <v>2063</v>
      </c>
      <c r="R77" s="1005"/>
      <c r="S77" s="1005"/>
      <c r="T77" s="1005"/>
      <c r="U77" s="1006"/>
      <c r="V77" s="1007">
        <v>2009</v>
      </c>
      <c r="W77" s="1005"/>
      <c r="X77" s="1005"/>
      <c r="Y77" s="1005"/>
      <c r="Z77" s="1006"/>
      <c r="AA77" s="1007">
        <v>54</v>
      </c>
      <c r="AB77" s="1005"/>
      <c r="AC77" s="1005"/>
      <c r="AD77" s="1005"/>
      <c r="AE77" s="1006"/>
      <c r="AF77" s="1007">
        <v>54</v>
      </c>
      <c r="AG77" s="1005"/>
      <c r="AH77" s="1005"/>
      <c r="AI77" s="1005"/>
      <c r="AJ77" s="1006"/>
      <c r="AK77" s="1007">
        <v>0</v>
      </c>
      <c r="AL77" s="1005"/>
      <c r="AM77" s="1005"/>
      <c r="AN77" s="1005"/>
      <c r="AO77" s="1006"/>
      <c r="AP77" s="1007">
        <v>1834</v>
      </c>
      <c r="AQ77" s="1005"/>
      <c r="AR77" s="1005"/>
      <c r="AS77" s="1005"/>
      <c r="AT77" s="1006"/>
      <c r="AU77" s="1007">
        <v>628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551</v>
      </c>
      <c r="C78" s="1001"/>
      <c r="D78" s="1001"/>
      <c r="E78" s="1001"/>
      <c r="F78" s="1001"/>
      <c r="G78" s="1001"/>
      <c r="H78" s="1001"/>
      <c r="I78" s="1001"/>
      <c r="J78" s="1001"/>
      <c r="K78" s="1001"/>
      <c r="L78" s="1001"/>
      <c r="M78" s="1001"/>
      <c r="N78" s="1001"/>
      <c r="O78" s="1001"/>
      <c r="P78" s="1002"/>
      <c r="Q78" s="1003">
        <v>186</v>
      </c>
      <c r="R78" s="997"/>
      <c r="S78" s="997"/>
      <c r="T78" s="997"/>
      <c r="U78" s="997"/>
      <c r="V78" s="997">
        <v>180</v>
      </c>
      <c r="W78" s="997"/>
      <c r="X78" s="997"/>
      <c r="Y78" s="997"/>
      <c r="Z78" s="997"/>
      <c r="AA78" s="997">
        <v>6</v>
      </c>
      <c r="AB78" s="997"/>
      <c r="AC78" s="997"/>
      <c r="AD78" s="997"/>
      <c r="AE78" s="997"/>
      <c r="AF78" s="997">
        <v>6</v>
      </c>
      <c r="AG78" s="997"/>
      <c r="AH78" s="997"/>
      <c r="AI78" s="997"/>
      <c r="AJ78" s="997"/>
      <c r="AK78" s="997">
        <v>0</v>
      </c>
      <c r="AL78" s="997"/>
      <c r="AM78" s="997"/>
      <c r="AN78" s="997"/>
      <c r="AO78" s="997"/>
      <c r="AP78" s="997">
        <v>54</v>
      </c>
      <c r="AQ78" s="997"/>
      <c r="AR78" s="997"/>
      <c r="AS78" s="997"/>
      <c r="AT78" s="997"/>
      <c r="AU78" s="997">
        <v>44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552</v>
      </c>
      <c r="C79" s="1001"/>
      <c r="D79" s="1001"/>
      <c r="E79" s="1001"/>
      <c r="F79" s="1001"/>
      <c r="G79" s="1001"/>
      <c r="H79" s="1001"/>
      <c r="I79" s="1001"/>
      <c r="J79" s="1001"/>
      <c r="K79" s="1001"/>
      <c r="L79" s="1001"/>
      <c r="M79" s="1001"/>
      <c r="N79" s="1001"/>
      <c r="O79" s="1001"/>
      <c r="P79" s="1002"/>
      <c r="Q79" s="1003">
        <v>2</v>
      </c>
      <c r="R79" s="997"/>
      <c r="S79" s="997"/>
      <c r="T79" s="997"/>
      <c r="U79" s="997"/>
      <c r="V79" s="997">
        <v>1</v>
      </c>
      <c r="W79" s="997"/>
      <c r="X79" s="997"/>
      <c r="Y79" s="997"/>
      <c r="Z79" s="997"/>
      <c r="AA79" s="997">
        <v>1</v>
      </c>
      <c r="AB79" s="997"/>
      <c r="AC79" s="997"/>
      <c r="AD79" s="997"/>
      <c r="AE79" s="997"/>
      <c r="AF79" s="997">
        <v>1</v>
      </c>
      <c r="AG79" s="997"/>
      <c r="AH79" s="997"/>
      <c r="AI79" s="997"/>
      <c r="AJ79" s="997"/>
      <c r="AK79" s="997">
        <v>0</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17882</v>
      </c>
      <c r="AG88" s="985"/>
      <c r="AH88" s="985"/>
      <c r="AI88" s="985"/>
      <c r="AJ88" s="985"/>
      <c r="AK88" s="989"/>
      <c r="AL88" s="989"/>
      <c r="AM88" s="989"/>
      <c r="AN88" s="989"/>
      <c r="AO88" s="989"/>
      <c r="AP88" s="985">
        <v>38760</v>
      </c>
      <c r="AQ88" s="985"/>
      <c r="AR88" s="985"/>
      <c r="AS88" s="985"/>
      <c r="AT88" s="985"/>
      <c r="AU88" s="985">
        <v>5947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122</v>
      </c>
      <c r="CS102" s="977"/>
      <c r="CT102" s="977"/>
      <c r="CU102" s="977"/>
      <c r="CV102" s="978"/>
      <c r="CW102" s="976">
        <v>23</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4190503</v>
      </c>
      <c r="AB110" s="903"/>
      <c r="AC110" s="903"/>
      <c r="AD110" s="903"/>
      <c r="AE110" s="904"/>
      <c r="AF110" s="905">
        <v>4061571</v>
      </c>
      <c r="AG110" s="903"/>
      <c r="AH110" s="903"/>
      <c r="AI110" s="903"/>
      <c r="AJ110" s="904"/>
      <c r="AK110" s="905">
        <v>3990828</v>
      </c>
      <c r="AL110" s="903"/>
      <c r="AM110" s="903"/>
      <c r="AN110" s="903"/>
      <c r="AO110" s="904"/>
      <c r="AP110" s="906">
        <v>30.3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36081992</v>
      </c>
      <c r="BR110" s="830"/>
      <c r="BS110" s="830"/>
      <c r="BT110" s="830"/>
      <c r="BU110" s="830"/>
      <c r="BV110" s="830">
        <v>36984503</v>
      </c>
      <c r="BW110" s="830"/>
      <c r="BX110" s="830"/>
      <c r="BY110" s="830"/>
      <c r="BZ110" s="830"/>
      <c r="CA110" s="830">
        <v>36657896</v>
      </c>
      <c r="CB110" s="830"/>
      <c r="CC110" s="830"/>
      <c r="CD110" s="830"/>
      <c r="CE110" s="830"/>
      <c r="CF110" s="891">
        <v>278.2</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3121</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21619576</v>
      </c>
      <c r="BR112" s="801"/>
      <c r="BS112" s="801"/>
      <c r="BT112" s="801"/>
      <c r="BU112" s="801"/>
      <c r="BV112" s="801">
        <v>20780571</v>
      </c>
      <c r="BW112" s="801"/>
      <c r="BX112" s="801"/>
      <c r="BY112" s="801"/>
      <c r="BZ112" s="801"/>
      <c r="CA112" s="801">
        <v>20173083</v>
      </c>
      <c r="CB112" s="801"/>
      <c r="CC112" s="801"/>
      <c r="CD112" s="801"/>
      <c r="CE112" s="801"/>
      <c r="CF112" s="878">
        <v>153.1</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1276010</v>
      </c>
      <c r="AB113" s="939"/>
      <c r="AC113" s="939"/>
      <c r="AD113" s="939"/>
      <c r="AE113" s="940"/>
      <c r="AF113" s="941">
        <v>1294792</v>
      </c>
      <c r="AG113" s="939"/>
      <c r="AH113" s="939"/>
      <c r="AI113" s="939"/>
      <c r="AJ113" s="940"/>
      <c r="AK113" s="941">
        <v>1337794</v>
      </c>
      <c r="AL113" s="939"/>
      <c r="AM113" s="939"/>
      <c r="AN113" s="939"/>
      <c r="AO113" s="940"/>
      <c r="AP113" s="942">
        <v>10.199999999999999</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3639934</v>
      </c>
      <c r="BR113" s="801"/>
      <c r="BS113" s="801"/>
      <c r="BT113" s="801"/>
      <c r="BU113" s="801"/>
      <c r="BV113" s="801">
        <v>4863099</v>
      </c>
      <c r="BW113" s="801"/>
      <c r="BX113" s="801"/>
      <c r="BY113" s="801"/>
      <c r="BZ113" s="801"/>
      <c r="CA113" s="801">
        <v>5947269</v>
      </c>
      <c r="CB113" s="801"/>
      <c r="CC113" s="801"/>
      <c r="CD113" s="801"/>
      <c r="CE113" s="801"/>
      <c r="CF113" s="878">
        <v>45.1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358878</v>
      </c>
      <c r="AB114" s="814"/>
      <c r="AC114" s="814"/>
      <c r="AD114" s="814"/>
      <c r="AE114" s="815"/>
      <c r="AF114" s="816">
        <v>440684</v>
      </c>
      <c r="AG114" s="814"/>
      <c r="AH114" s="814"/>
      <c r="AI114" s="814"/>
      <c r="AJ114" s="815"/>
      <c r="AK114" s="816">
        <v>507706</v>
      </c>
      <c r="AL114" s="814"/>
      <c r="AM114" s="814"/>
      <c r="AN114" s="814"/>
      <c r="AO114" s="815"/>
      <c r="AP114" s="784">
        <v>3.9</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4814605</v>
      </c>
      <c r="BR114" s="801"/>
      <c r="BS114" s="801"/>
      <c r="BT114" s="801"/>
      <c r="BU114" s="801"/>
      <c r="BV114" s="801">
        <v>4450287</v>
      </c>
      <c r="BW114" s="801"/>
      <c r="BX114" s="801"/>
      <c r="BY114" s="801"/>
      <c r="BZ114" s="801"/>
      <c r="CA114" s="801">
        <v>4244148</v>
      </c>
      <c r="CB114" s="801"/>
      <c r="CC114" s="801"/>
      <c r="CD114" s="801"/>
      <c r="CE114" s="801"/>
      <c r="CF114" s="878">
        <v>32.200000000000003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13299</v>
      </c>
      <c r="AB115" s="939"/>
      <c r="AC115" s="939"/>
      <c r="AD115" s="939"/>
      <c r="AE115" s="940"/>
      <c r="AF115" s="941">
        <v>3121</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26</v>
      </c>
      <c r="AB116" s="814"/>
      <c r="AC116" s="814"/>
      <c r="AD116" s="814"/>
      <c r="AE116" s="815"/>
      <c r="AF116" s="816">
        <v>115</v>
      </c>
      <c r="AG116" s="814"/>
      <c r="AH116" s="814"/>
      <c r="AI116" s="814"/>
      <c r="AJ116" s="815"/>
      <c r="AK116" s="816">
        <v>18</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5838716</v>
      </c>
      <c r="AB117" s="925"/>
      <c r="AC117" s="925"/>
      <c r="AD117" s="925"/>
      <c r="AE117" s="926"/>
      <c r="AF117" s="928">
        <v>5800283</v>
      </c>
      <c r="AG117" s="925"/>
      <c r="AH117" s="925"/>
      <c r="AI117" s="925"/>
      <c r="AJ117" s="926"/>
      <c r="AK117" s="928">
        <v>5836346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66159228</v>
      </c>
      <c r="BR118" s="888"/>
      <c r="BS118" s="888"/>
      <c r="BT118" s="888"/>
      <c r="BU118" s="888"/>
      <c r="BV118" s="888">
        <v>67078460</v>
      </c>
      <c r="BW118" s="888"/>
      <c r="BX118" s="888"/>
      <c r="BY118" s="888"/>
      <c r="BZ118" s="888"/>
      <c r="CA118" s="888">
        <v>67022396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6578426</v>
      </c>
      <c r="BR119" s="830"/>
      <c r="BS119" s="830"/>
      <c r="BT119" s="830"/>
      <c r="BU119" s="830"/>
      <c r="BV119" s="830">
        <v>7242915</v>
      </c>
      <c r="BW119" s="830"/>
      <c r="BX119" s="830"/>
      <c r="BY119" s="830"/>
      <c r="BZ119" s="830"/>
      <c r="CA119" s="830">
        <v>8267593</v>
      </c>
      <c r="CB119" s="830"/>
      <c r="CC119" s="830"/>
      <c r="CD119" s="830"/>
      <c r="CE119" s="830"/>
      <c r="CF119" s="891">
        <v>62.8</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3121</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1660756</v>
      </c>
      <c r="BR120" s="801"/>
      <c r="BS120" s="801"/>
      <c r="BT120" s="801"/>
      <c r="BU120" s="801"/>
      <c r="BV120" s="801">
        <v>1571537</v>
      </c>
      <c r="BW120" s="801"/>
      <c r="BX120" s="801"/>
      <c r="BY120" s="801"/>
      <c r="BZ120" s="801"/>
      <c r="CA120" s="801">
        <v>1310177</v>
      </c>
      <c r="CB120" s="801"/>
      <c r="CC120" s="801"/>
      <c r="CD120" s="801"/>
      <c r="CE120" s="801"/>
      <c r="CF120" s="878">
        <v>9.9</v>
      </c>
      <c r="CG120" s="879"/>
      <c r="CH120" s="879"/>
      <c r="CI120" s="879"/>
      <c r="CJ120" s="879"/>
      <c r="CK120" s="880" t="s">
        <v>440</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21618515</v>
      </c>
      <c r="DH120" s="830"/>
      <c r="DI120" s="830"/>
      <c r="DJ120" s="830"/>
      <c r="DK120" s="830"/>
      <c r="DL120" s="830">
        <v>20776135</v>
      </c>
      <c r="DM120" s="830"/>
      <c r="DN120" s="830"/>
      <c r="DO120" s="830"/>
      <c r="DP120" s="830"/>
      <c r="DQ120" s="830">
        <v>20169713</v>
      </c>
      <c r="DR120" s="830"/>
      <c r="DS120" s="830"/>
      <c r="DT120" s="830"/>
      <c r="DU120" s="830"/>
      <c r="DV120" s="831">
        <v>153.1</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40185702</v>
      </c>
      <c r="BR121" s="888"/>
      <c r="BS121" s="888"/>
      <c r="BT121" s="888"/>
      <c r="BU121" s="888"/>
      <c r="BV121" s="888">
        <v>41213611</v>
      </c>
      <c r="BW121" s="888"/>
      <c r="BX121" s="888"/>
      <c r="BY121" s="888"/>
      <c r="BZ121" s="888"/>
      <c r="CA121" s="888">
        <v>41262052</v>
      </c>
      <c r="CB121" s="888"/>
      <c r="CC121" s="888"/>
      <c r="CD121" s="888"/>
      <c r="CE121" s="888"/>
      <c r="CF121" s="889">
        <v>313.2</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1061</v>
      </c>
      <c r="DH121" s="801"/>
      <c r="DI121" s="801"/>
      <c r="DJ121" s="801"/>
      <c r="DK121" s="801"/>
      <c r="DL121" s="801">
        <v>4436</v>
      </c>
      <c r="DM121" s="801"/>
      <c r="DN121" s="801"/>
      <c r="DO121" s="801"/>
      <c r="DP121" s="801"/>
      <c r="DQ121" s="801">
        <v>3370</v>
      </c>
      <c r="DR121" s="801"/>
      <c r="DS121" s="801"/>
      <c r="DT121" s="801"/>
      <c r="DU121" s="801"/>
      <c r="DV121" s="853">
        <v>0</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48424884</v>
      </c>
      <c r="BR122" s="870"/>
      <c r="BS122" s="870"/>
      <c r="BT122" s="870"/>
      <c r="BU122" s="870"/>
      <c r="BV122" s="870">
        <v>50028063</v>
      </c>
      <c r="BW122" s="870"/>
      <c r="BX122" s="870"/>
      <c r="BY122" s="870"/>
      <c r="BZ122" s="870"/>
      <c r="CA122" s="870">
        <v>50839822</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10178</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134</v>
      </c>
      <c r="BR123" s="862"/>
      <c r="BS123" s="862"/>
      <c r="BT123" s="862"/>
      <c r="BU123" s="862"/>
      <c r="BV123" s="862">
        <v>131.69999999999999</v>
      </c>
      <c r="BW123" s="862"/>
      <c r="BX123" s="862"/>
      <c r="BY123" s="862"/>
      <c r="BZ123" s="862"/>
      <c r="CA123" s="862">
        <v>122.8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3121</v>
      </c>
      <c r="AB126" s="814"/>
      <c r="AC126" s="814"/>
      <c r="AD126" s="814"/>
      <c r="AE126" s="815"/>
      <c r="AF126" s="816">
        <v>3121</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12.64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448</v>
      </c>
      <c r="DM127" s="850"/>
      <c r="DN127" s="850"/>
      <c r="DO127" s="850"/>
      <c r="DP127" s="850"/>
      <c r="DQ127" s="850" t="s">
        <v>448</v>
      </c>
      <c r="DR127" s="850"/>
      <c r="DS127" s="850"/>
      <c r="DT127" s="850"/>
      <c r="DU127" s="850"/>
      <c r="DV127" s="851" t="s">
        <v>448</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221895</v>
      </c>
      <c r="AB128" s="754"/>
      <c r="AC128" s="754"/>
      <c r="AD128" s="754"/>
      <c r="AE128" s="755"/>
      <c r="AF128" s="756">
        <v>201653</v>
      </c>
      <c r="AG128" s="754"/>
      <c r="AH128" s="754"/>
      <c r="AI128" s="754"/>
      <c r="AJ128" s="755"/>
      <c r="AK128" s="756">
        <v>158795</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464</v>
      </c>
      <c r="BG128" s="821"/>
      <c r="BH128" s="821"/>
      <c r="BI128" s="821"/>
      <c r="BJ128" s="821"/>
      <c r="BK128" s="821"/>
      <c r="BL128" s="822"/>
      <c r="BM128" s="820">
        <v>17.64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17011974</v>
      </c>
      <c r="AB129" s="814"/>
      <c r="AC129" s="814"/>
      <c r="AD129" s="814"/>
      <c r="AE129" s="815"/>
      <c r="AF129" s="816">
        <v>16892441</v>
      </c>
      <c r="AG129" s="814"/>
      <c r="AH129" s="814"/>
      <c r="AI129" s="814"/>
      <c r="AJ129" s="815"/>
      <c r="AK129" s="816">
        <v>17129306</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3779776</v>
      </c>
      <c r="AB130" s="814"/>
      <c r="AC130" s="814"/>
      <c r="AD130" s="814"/>
      <c r="AE130" s="815"/>
      <c r="AF130" s="816">
        <v>3952754</v>
      </c>
      <c r="AG130" s="814"/>
      <c r="AH130" s="814"/>
      <c r="AI130" s="814"/>
      <c r="AJ130" s="815"/>
      <c r="AK130" s="816">
        <v>3954553</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122.8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13232198</v>
      </c>
      <c r="AB131" s="747"/>
      <c r="AC131" s="747"/>
      <c r="AD131" s="747"/>
      <c r="AE131" s="748"/>
      <c r="AF131" s="749">
        <v>12939687</v>
      </c>
      <c r="AG131" s="747"/>
      <c r="AH131" s="747"/>
      <c r="AI131" s="747"/>
      <c r="AJ131" s="748"/>
      <c r="AK131" s="749">
        <v>13174753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13.883143219999999</v>
      </c>
      <c r="AB132" s="770"/>
      <c r="AC132" s="770"/>
      <c r="AD132" s="770"/>
      <c r="AE132" s="771"/>
      <c r="AF132" s="772">
        <v>12.7195967</v>
      </c>
      <c r="AG132" s="770"/>
      <c r="AH132" s="770"/>
      <c r="AI132" s="770"/>
      <c r="AJ132" s="771"/>
      <c r="AK132" s="772">
        <v>13.07802886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14.3</v>
      </c>
      <c r="AB133" s="779"/>
      <c r="AC133" s="779"/>
      <c r="AD133" s="779"/>
      <c r="AE133" s="780"/>
      <c r="AF133" s="778">
        <v>13.6</v>
      </c>
      <c r="AG133" s="779"/>
      <c r="AH133" s="779"/>
      <c r="AI133" s="779"/>
      <c r="AJ133" s="780"/>
      <c r="AK133" s="778">
        <v>13.2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3641185</v>
      </c>
      <c r="L9" s="264">
        <v>73910</v>
      </c>
      <c r="M9" s="265">
        <v>83726</v>
      </c>
      <c r="N9" s="266">
        <v>-11.7</v>
      </c>
    </row>
    <row r="10" spans="1:16" x14ac:dyDescent="0.15">
      <c r="A10" s="248"/>
      <c r="B10" s="244"/>
      <c r="C10" s="244"/>
      <c r="D10" s="244"/>
      <c r="E10" s="244"/>
      <c r="F10" s="244"/>
      <c r="G10" s="1163" t="s">
        <v>482</v>
      </c>
      <c r="H10" s="1164"/>
      <c r="I10" s="1164"/>
      <c r="J10" s="1165"/>
      <c r="K10" s="267">
        <v>497706</v>
      </c>
      <c r="L10" s="268">
        <v>10103</v>
      </c>
      <c r="M10" s="269">
        <v>6181</v>
      </c>
      <c r="N10" s="270">
        <v>63.5</v>
      </c>
    </row>
    <row r="11" spans="1:16" ht="13.5" customHeight="1" x14ac:dyDescent="0.15">
      <c r="A11" s="248"/>
      <c r="B11" s="244"/>
      <c r="C11" s="244"/>
      <c r="D11" s="244"/>
      <c r="E11" s="244"/>
      <c r="F11" s="244"/>
      <c r="G11" s="1163" t="s">
        <v>483</v>
      </c>
      <c r="H11" s="1164"/>
      <c r="I11" s="1164"/>
      <c r="J11" s="1165"/>
      <c r="K11" s="267">
        <v>531640</v>
      </c>
      <c r="L11" s="268">
        <v>10791</v>
      </c>
      <c r="M11" s="269">
        <v>9526</v>
      </c>
      <c r="N11" s="270">
        <v>13.3</v>
      </c>
    </row>
    <row r="12" spans="1:16" ht="13.5" customHeight="1" x14ac:dyDescent="0.15">
      <c r="A12" s="248"/>
      <c r="B12" s="244"/>
      <c r="C12" s="244"/>
      <c r="D12" s="244"/>
      <c r="E12" s="244"/>
      <c r="F12" s="244"/>
      <c r="G12" s="1163" t="s">
        <v>484</v>
      </c>
      <c r="H12" s="1164"/>
      <c r="I12" s="1164"/>
      <c r="J12" s="1165"/>
      <c r="K12" s="267" t="s">
        <v>485</v>
      </c>
      <c r="L12" s="268" t="s">
        <v>485</v>
      </c>
      <c r="M12" s="269">
        <v>1067</v>
      </c>
      <c r="N12" s="270" t="s">
        <v>485</v>
      </c>
    </row>
    <row r="13" spans="1:16" ht="13.5" customHeight="1" x14ac:dyDescent="0.15">
      <c r="A13" s="248"/>
      <c r="B13" s="244"/>
      <c r="C13" s="244"/>
      <c r="D13" s="244"/>
      <c r="E13" s="244"/>
      <c r="F13" s="244"/>
      <c r="G13" s="1163" t="s">
        <v>486</v>
      </c>
      <c r="H13" s="1164"/>
      <c r="I13" s="1164"/>
      <c r="J13" s="1165"/>
      <c r="K13" s="267" t="s">
        <v>485</v>
      </c>
      <c r="L13" s="268" t="s">
        <v>485</v>
      </c>
      <c r="M13" s="269" t="s">
        <v>485</v>
      </c>
      <c r="N13" s="270" t="s">
        <v>485</v>
      </c>
    </row>
    <row r="14" spans="1:16" ht="13.5" customHeight="1" x14ac:dyDescent="0.15">
      <c r="A14" s="248"/>
      <c r="B14" s="244"/>
      <c r="C14" s="244"/>
      <c r="D14" s="244"/>
      <c r="E14" s="244"/>
      <c r="F14" s="244"/>
      <c r="G14" s="1163" t="s">
        <v>487</v>
      </c>
      <c r="H14" s="1164"/>
      <c r="I14" s="1164"/>
      <c r="J14" s="1165"/>
      <c r="K14" s="267">
        <v>95275</v>
      </c>
      <c r="L14" s="268">
        <v>1934</v>
      </c>
      <c r="M14" s="269">
        <v>3706</v>
      </c>
      <c r="N14" s="270">
        <v>-47.8</v>
      </c>
    </row>
    <row r="15" spans="1:16" ht="13.5" customHeight="1" x14ac:dyDescent="0.15">
      <c r="A15" s="248"/>
      <c r="B15" s="244"/>
      <c r="C15" s="244"/>
      <c r="D15" s="244"/>
      <c r="E15" s="244"/>
      <c r="F15" s="244"/>
      <c r="G15" s="1163" t="s">
        <v>488</v>
      </c>
      <c r="H15" s="1164"/>
      <c r="I15" s="1164"/>
      <c r="J15" s="1165"/>
      <c r="K15" s="267">
        <v>138118</v>
      </c>
      <c r="L15" s="268">
        <v>2804</v>
      </c>
      <c r="M15" s="269">
        <v>1837</v>
      </c>
      <c r="N15" s="270">
        <v>52.6</v>
      </c>
    </row>
    <row r="16" spans="1:16" x14ac:dyDescent="0.15">
      <c r="A16" s="248"/>
      <c r="B16" s="244"/>
      <c r="C16" s="244"/>
      <c r="D16" s="244"/>
      <c r="E16" s="244"/>
      <c r="F16" s="244"/>
      <c r="G16" s="1166" t="s">
        <v>489</v>
      </c>
      <c r="H16" s="1167"/>
      <c r="I16" s="1167"/>
      <c r="J16" s="1168"/>
      <c r="K16" s="268">
        <v>-453654</v>
      </c>
      <c r="L16" s="268">
        <v>-9208</v>
      </c>
      <c r="M16" s="269">
        <v>-8822</v>
      </c>
      <c r="N16" s="270">
        <v>4.4000000000000004</v>
      </c>
    </row>
    <row r="17" spans="1:16" x14ac:dyDescent="0.15">
      <c r="A17" s="248"/>
      <c r="B17" s="244"/>
      <c r="C17" s="244"/>
      <c r="D17" s="244"/>
      <c r="E17" s="244"/>
      <c r="F17" s="244"/>
      <c r="G17" s="1166" t="s">
        <v>166</v>
      </c>
      <c r="H17" s="1167"/>
      <c r="I17" s="1167"/>
      <c r="J17" s="1168"/>
      <c r="K17" s="268">
        <v>4450270</v>
      </c>
      <c r="L17" s="268">
        <v>90333</v>
      </c>
      <c r="M17" s="269">
        <v>97219</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8.44</v>
      </c>
      <c r="L21" s="281">
        <v>9.31</v>
      </c>
      <c r="M21" s="282">
        <v>-0.87</v>
      </c>
      <c r="N21" s="249"/>
      <c r="O21" s="283"/>
      <c r="P21" s="279"/>
    </row>
    <row r="22" spans="1:16" s="284" customFormat="1" x14ac:dyDescent="0.15">
      <c r="A22" s="279"/>
      <c r="B22" s="249"/>
      <c r="C22" s="249"/>
      <c r="D22" s="249"/>
      <c r="E22" s="249"/>
      <c r="F22" s="249"/>
      <c r="G22" s="1160" t="s">
        <v>495</v>
      </c>
      <c r="H22" s="1161"/>
      <c r="I22" s="1161"/>
      <c r="J22" s="1162"/>
      <c r="K22" s="285">
        <v>97.4</v>
      </c>
      <c r="L22" s="286">
        <v>97.7</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3990828</v>
      </c>
      <c r="L32" s="294">
        <v>81007</v>
      </c>
      <c r="M32" s="295">
        <v>63533</v>
      </c>
      <c r="N32" s="296">
        <v>27.5</v>
      </c>
    </row>
    <row r="33" spans="1:16" ht="13.5" customHeight="1" x14ac:dyDescent="0.15">
      <c r="A33" s="248"/>
      <c r="B33" s="244"/>
      <c r="C33" s="244"/>
      <c r="D33" s="244"/>
      <c r="E33" s="244"/>
      <c r="F33" s="244"/>
      <c r="G33" s="1151" t="s">
        <v>500</v>
      </c>
      <c r="H33" s="1152"/>
      <c r="I33" s="1152"/>
      <c r="J33" s="1153"/>
      <c r="K33" s="294" t="s">
        <v>485</v>
      </c>
      <c r="L33" s="294" t="s">
        <v>485</v>
      </c>
      <c r="M33" s="295" t="s">
        <v>485</v>
      </c>
      <c r="N33" s="296" t="s">
        <v>485</v>
      </c>
    </row>
    <row r="34" spans="1:16" ht="27" customHeight="1" x14ac:dyDescent="0.15">
      <c r="A34" s="248"/>
      <c r="B34" s="244"/>
      <c r="C34" s="244"/>
      <c r="D34" s="244"/>
      <c r="E34" s="244"/>
      <c r="F34" s="244"/>
      <c r="G34" s="1151" t="s">
        <v>501</v>
      </c>
      <c r="H34" s="1152"/>
      <c r="I34" s="1152"/>
      <c r="J34" s="1153"/>
      <c r="K34" s="294" t="s">
        <v>485</v>
      </c>
      <c r="L34" s="294" t="s">
        <v>485</v>
      </c>
      <c r="M34" s="295">
        <v>30</v>
      </c>
      <c r="N34" s="296" t="s">
        <v>485</v>
      </c>
    </row>
    <row r="35" spans="1:16" ht="27" customHeight="1" x14ac:dyDescent="0.15">
      <c r="A35" s="248"/>
      <c r="B35" s="244"/>
      <c r="C35" s="244"/>
      <c r="D35" s="244"/>
      <c r="E35" s="244"/>
      <c r="F35" s="244"/>
      <c r="G35" s="1151" t="s">
        <v>502</v>
      </c>
      <c r="H35" s="1152"/>
      <c r="I35" s="1152"/>
      <c r="J35" s="1153"/>
      <c r="K35" s="294">
        <v>1337794</v>
      </c>
      <c r="L35" s="294">
        <v>27155</v>
      </c>
      <c r="M35" s="295">
        <v>18078</v>
      </c>
      <c r="N35" s="296">
        <v>50.2</v>
      </c>
    </row>
    <row r="36" spans="1:16" ht="27" customHeight="1" x14ac:dyDescent="0.15">
      <c r="A36" s="248"/>
      <c r="B36" s="244"/>
      <c r="C36" s="244"/>
      <c r="D36" s="244"/>
      <c r="E36" s="244"/>
      <c r="F36" s="244"/>
      <c r="G36" s="1151" t="s">
        <v>503</v>
      </c>
      <c r="H36" s="1152"/>
      <c r="I36" s="1152"/>
      <c r="J36" s="1153"/>
      <c r="K36" s="294">
        <v>507706</v>
      </c>
      <c r="L36" s="294">
        <v>10306</v>
      </c>
      <c r="M36" s="295">
        <v>3217</v>
      </c>
      <c r="N36" s="296">
        <v>220.4</v>
      </c>
    </row>
    <row r="37" spans="1:16" ht="13.5" customHeight="1" x14ac:dyDescent="0.15">
      <c r="A37" s="248"/>
      <c r="B37" s="244"/>
      <c r="C37" s="244"/>
      <c r="D37" s="244"/>
      <c r="E37" s="244"/>
      <c r="F37" s="244"/>
      <c r="G37" s="1151" t="s">
        <v>504</v>
      </c>
      <c r="H37" s="1152"/>
      <c r="I37" s="1152"/>
      <c r="J37" s="1153"/>
      <c r="K37" s="294" t="s">
        <v>485</v>
      </c>
      <c r="L37" s="294" t="s">
        <v>485</v>
      </c>
      <c r="M37" s="295">
        <v>1541</v>
      </c>
      <c r="N37" s="296" t="s">
        <v>485</v>
      </c>
    </row>
    <row r="38" spans="1:16" ht="27" customHeight="1" x14ac:dyDescent="0.15">
      <c r="A38" s="248"/>
      <c r="B38" s="244"/>
      <c r="C38" s="244"/>
      <c r="D38" s="244"/>
      <c r="E38" s="244"/>
      <c r="F38" s="244"/>
      <c r="G38" s="1154" t="s">
        <v>505</v>
      </c>
      <c r="H38" s="1155"/>
      <c r="I38" s="1155"/>
      <c r="J38" s="1156"/>
      <c r="K38" s="297">
        <v>18</v>
      </c>
      <c r="L38" s="297">
        <v>0</v>
      </c>
      <c r="M38" s="298">
        <v>6</v>
      </c>
      <c r="N38" s="299">
        <v>-100</v>
      </c>
      <c r="O38" s="293"/>
    </row>
    <row r="39" spans="1:16" x14ac:dyDescent="0.15">
      <c r="A39" s="248"/>
      <c r="B39" s="244"/>
      <c r="C39" s="244"/>
      <c r="D39" s="244"/>
      <c r="E39" s="244"/>
      <c r="F39" s="244"/>
      <c r="G39" s="1154" t="s">
        <v>506</v>
      </c>
      <c r="H39" s="1155"/>
      <c r="I39" s="1155"/>
      <c r="J39" s="1156"/>
      <c r="K39" s="300">
        <v>-158795</v>
      </c>
      <c r="L39" s="300">
        <v>-3223</v>
      </c>
      <c r="M39" s="301">
        <v>-3335</v>
      </c>
      <c r="N39" s="302">
        <v>-3.4</v>
      </c>
      <c r="O39" s="293"/>
    </row>
    <row r="40" spans="1:16" ht="27" customHeight="1" x14ac:dyDescent="0.15">
      <c r="A40" s="248"/>
      <c r="B40" s="244"/>
      <c r="C40" s="244"/>
      <c r="D40" s="244"/>
      <c r="E40" s="244"/>
      <c r="F40" s="244"/>
      <c r="G40" s="1151" t="s">
        <v>507</v>
      </c>
      <c r="H40" s="1152"/>
      <c r="I40" s="1152"/>
      <c r="J40" s="1153"/>
      <c r="K40" s="300">
        <v>-3954553</v>
      </c>
      <c r="L40" s="300">
        <v>-80271</v>
      </c>
      <c r="M40" s="301">
        <v>-59229</v>
      </c>
      <c r="N40" s="302">
        <v>35.5</v>
      </c>
      <c r="O40" s="293"/>
    </row>
    <row r="41" spans="1:16" x14ac:dyDescent="0.15">
      <c r="A41" s="248"/>
      <c r="B41" s="244"/>
      <c r="C41" s="244"/>
      <c r="D41" s="244"/>
      <c r="E41" s="244"/>
      <c r="F41" s="244"/>
      <c r="G41" s="1157" t="s">
        <v>277</v>
      </c>
      <c r="H41" s="1158"/>
      <c r="I41" s="1158"/>
      <c r="J41" s="1159"/>
      <c r="K41" s="294">
        <v>1722998</v>
      </c>
      <c r="L41" s="300">
        <v>34974</v>
      </c>
      <c r="M41" s="301">
        <v>23841</v>
      </c>
      <c r="N41" s="302">
        <v>46.7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2861597</v>
      </c>
      <c r="J51" s="320">
        <v>56091</v>
      </c>
      <c r="K51" s="321">
        <v>20.7</v>
      </c>
      <c r="L51" s="322">
        <v>67088</v>
      </c>
      <c r="M51" s="323">
        <v>0.3</v>
      </c>
      <c r="N51" s="324">
        <v>20.399999999999999</v>
      </c>
    </row>
    <row r="52" spans="1:14" x14ac:dyDescent="0.15">
      <c r="A52" s="248"/>
      <c r="B52" s="244"/>
      <c r="C52" s="244"/>
      <c r="D52" s="244"/>
      <c r="E52" s="244"/>
      <c r="F52" s="244"/>
      <c r="G52" s="325"/>
      <c r="H52" s="326" t="s">
        <v>518</v>
      </c>
      <c r="I52" s="327">
        <v>1943721</v>
      </c>
      <c r="J52" s="328">
        <v>38099</v>
      </c>
      <c r="K52" s="329">
        <v>55.4</v>
      </c>
      <c r="L52" s="330">
        <v>37146</v>
      </c>
      <c r="M52" s="331">
        <v>2.2999999999999998</v>
      </c>
      <c r="N52" s="332">
        <v>53.1</v>
      </c>
    </row>
    <row r="53" spans="1:14" x14ac:dyDescent="0.15">
      <c r="A53" s="248"/>
      <c r="B53" s="244"/>
      <c r="C53" s="244"/>
      <c r="D53" s="244"/>
      <c r="E53" s="244"/>
      <c r="F53" s="244"/>
      <c r="G53" s="310" t="s">
        <v>519</v>
      </c>
      <c r="H53" s="311"/>
      <c r="I53" s="319">
        <v>3673107</v>
      </c>
      <c r="J53" s="320">
        <v>72578</v>
      </c>
      <c r="K53" s="321">
        <v>29.4</v>
      </c>
      <c r="L53" s="322">
        <v>70489</v>
      </c>
      <c r="M53" s="323">
        <v>5.0999999999999996</v>
      </c>
      <c r="N53" s="324">
        <v>24.3</v>
      </c>
    </row>
    <row r="54" spans="1:14" x14ac:dyDescent="0.15">
      <c r="A54" s="248"/>
      <c r="B54" s="244"/>
      <c r="C54" s="244"/>
      <c r="D54" s="244"/>
      <c r="E54" s="244"/>
      <c r="F54" s="244"/>
      <c r="G54" s="325"/>
      <c r="H54" s="326" t="s">
        <v>518</v>
      </c>
      <c r="I54" s="327">
        <v>2367457</v>
      </c>
      <c r="J54" s="328">
        <v>46779</v>
      </c>
      <c r="K54" s="329">
        <v>22.8</v>
      </c>
      <c r="L54" s="330">
        <v>37817</v>
      </c>
      <c r="M54" s="331">
        <v>1.8</v>
      </c>
      <c r="N54" s="332">
        <v>21</v>
      </c>
    </row>
    <row r="55" spans="1:14" x14ac:dyDescent="0.15">
      <c r="A55" s="248"/>
      <c r="B55" s="244"/>
      <c r="C55" s="244"/>
      <c r="D55" s="244"/>
      <c r="E55" s="244"/>
      <c r="F55" s="244"/>
      <c r="G55" s="310" t="s">
        <v>520</v>
      </c>
      <c r="H55" s="311"/>
      <c r="I55" s="319">
        <v>3242799</v>
      </c>
      <c r="J55" s="320">
        <v>64413</v>
      </c>
      <c r="K55" s="321">
        <v>-11.2</v>
      </c>
      <c r="L55" s="322">
        <v>84389</v>
      </c>
      <c r="M55" s="323">
        <v>19.7</v>
      </c>
      <c r="N55" s="324">
        <v>-30.9</v>
      </c>
    </row>
    <row r="56" spans="1:14" x14ac:dyDescent="0.15">
      <c r="A56" s="248"/>
      <c r="B56" s="244"/>
      <c r="C56" s="244"/>
      <c r="D56" s="244"/>
      <c r="E56" s="244"/>
      <c r="F56" s="244"/>
      <c r="G56" s="325"/>
      <c r="H56" s="326" t="s">
        <v>518</v>
      </c>
      <c r="I56" s="327">
        <v>1799298</v>
      </c>
      <c r="J56" s="328">
        <v>35740</v>
      </c>
      <c r="K56" s="329">
        <v>-23.6</v>
      </c>
      <c r="L56" s="330">
        <v>44339</v>
      </c>
      <c r="M56" s="331">
        <v>17.2</v>
      </c>
      <c r="N56" s="332">
        <v>-40.799999999999997</v>
      </c>
    </row>
    <row r="57" spans="1:14" x14ac:dyDescent="0.15">
      <c r="A57" s="248"/>
      <c r="B57" s="244"/>
      <c r="C57" s="244"/>
      <c r="D57" s="244"/>
      <c r="E57" s="244"/>
      <c r="F57" s="244"/>
      <c r="G57" s="310" t="s">
        <v>521</v>
      </c>
      <c r="H57" s="311"/>
      <c r="I57" s="319">
        <v>6282453</v>
      </c>
      <c r="J57" s="320">
        <v>126035</v>
      </c>
      <c r="K57" s="321">
        <v>95.7</v>
      </c>
      <c r="L57" s="322">
        <v>83623</v>
      </c>
      <c r="M57" s="323">
        <v>-0.9</v>
      </c>
      <c r="N57" s="324">
        <v>96.6</v>
      </c>
    </row>
    <row r="58" spans="1:14" x14ac:dyDescent="0.15">
      <c r="A58" s="248"/>
      <c r="B58" s="244"/>
      <c r="C58" s="244"/>
      <c r="D58" s="244"/>
      <c r="E58" s="244"/>
      <c r="F58" s="244"/>
      <c r="G58" s="325"/>
      <c r="H58" s="326" t="s">
        <v>518</v>
      </c>
      <c r="I58" s="327">
        <v>4124014</v>
      </c>
      <c r="J58" s="328">
        <v>82733</v>
      </c>
      <c r="K58" s="329">
        <v>131.5</v>
      </c>
      <c r="L58" s="330">
        <v>48787</v>
      </c>
      <c r="M58" s="331">
        <v>10</v>
      </c>
      <c r="N58" s="332">
        <v>121.5</v>
      </c>
    </row>
    <row r="59" spans="1:14" x14ac:dyDescent="0.15">
      <c r="A59" s="248"/>
      <c r="B59" s="244"/>
      <c r="C59" s="244"/>
      <c r="D59" s="244"/>
      <c r="E59" s="244"/>
      <c r="F59" s="244"/>
      <c r="G59" s="310" t="s">
        <v>522</v>
      </c>
      <c r="H59" s="311"/>
      <c r="I59" s="319">
        <v>3936940</v>
      </c>
      <c r="J59" s="320">
        <v>79914</v>
      </c>
      <c r="K59" s="321">
        <v>-36.6</v>
      </c>
      <c r="L59" s="322">
        <v>87974</v>
      </c>
      <c r="M59" s="323">
        <v>5.2</v>
      </c>
      <c r="N59" s="324">
        <v>-41.8</v>
      </c>
    </row>
    <row r="60" spans="1:14" x14ac:dyDescent="0.15">
      <c r="A60" s="248"/>
      <c r="B60" s="244"/>
      <c r="C60" s="244"/>
      <c r="D60" s="244"/>
      <c r="E60" s="244"/>
      <c r="F60" s="244"/>
      <c r="G60" s="325"/>
      <c r="H60" s="326" t="s">
        <v>518</v>
      </c>
      <c r="I60" s="333">
        <v>2963380</v>
      </c>
      <c r="J60" s="328">
        <v>60152</v>
      </c>
      <c r="K60" s="329">
        <v>-27.3</v>
      </c>
      <c r="L60" s="330">
        <v>48183</v>
      </c>
      <c r="M60" s="331">
        <v>-1.2</v>
      </c>
      <c r="N60" s="332">
        <v>-26.1</v>
      </c>
    </row>
    <row r="61" spans="1:14" x14ac:dyDescent="0.15">
      <c r="A61" s="248"/>
      <c r="B61" s="244"/>
      <c r="C61" s="244"/>
      <c r="D61" s="244"/>
      <c r="E61" s="244"/>
      <c r="F61" s="244"/>
      <c r="G61" s="310" t="s">
        <v>523</v>
      </c>
      <c r="H61" s="334"/>
      <c r="I61" s="335">
        <v>3999379</v>
      </c>
      <c r="J61" s="336">
        <v>79806</v>
      </c>
      <c r="K61" s="337">
        <v>19.600000000000001</v>
      </c>
      <c r="L61" s="338">
        <v>78713</v>
      </c>
      <c r="M61" s="339">
        <v>5.9</v>
      </c>
      <c r="N61" s="324">
        <v>13.7</v>
      </c>
    </row>
    <row r="62" spans="1:14" x14ac:dyDescent="0.15">
      <c r="A62" s="248"/>
      <c r="B62" s="244"/>
      <c r="C62" s="244"/>
      <c r="D62" s="244"/>
      <c r="E62" s="244"/>
      <c r="F62" s="244"/>
      <c r="G62" s="325"/>
      <c r="H62" s="326" t="s">
        <v>518</v>
      </c>
      <c r="I62" s="327">
        <v>2639574</v>
      </c>
      <c r="J62" s="328">
        <v>52701</v>
      </c>
      <c r="K62" s="329">
        <v>31.8</v>
      </c>
      <c r="L62" s="330">
        <v>43254</v>
      </c>
      <c r="M62" s="331">
        <v>6</v>
      </c>
      <c r="N62" s="332">
        <v>25.8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7.73</v>
      </c>
      <c r="G47" s="12">
        <v>11.51</v>
      </c>
      <c r="H47" s="12">
        <v>14.31</v>
      </c>
      <c r="I47" s="12">
        <v>16.149999999999999</v>
      </c>
      <c r="J47" s="13">
        <v>16.03</v>
      </c>
    </row>
    <row r="48" spans="2:10" ht="57.75" customHeight="1" x14ac:dyDescent="0.15">
      <c r="B48" s="14"/>
      <c r="C48" s="1171" t="s">
        <v>4</v>
      </c>
      <c r="D48" s="1171"/>
      <c r="E48" s="1172"/>
      <c r="F48" s="15">
        <v>5.04</v>
      </c>
      <c r="G48" s="16">
        <v>4.57</v>
      </c>
      <c r="H48" s="16">
        <v>6.41</v>
      </c>
      <c r="I48" s="16">
        <v>4.38</v>
      </c>
      <c r="J48" s="17">
        <v>5.6</v>
      </c>
    </row>
    <row r="49" spans="2:10" ht="57.75" customHeight="1" thickBot="1" x14ac:dyDescent="0.2">
      <c r="B49" s="18"/>
      <c r="C49" s="1173" t="s">
        <v>5</v>
      </c>
      <c r="D49" s="1173"/>
      <c r="E49" s="1174"/>
      <c r="F49" s="19">
        <v>4.51</v>
      </c>
      <c r="G49" s="20">
        <v>4.8600000000000003</v>
      </c>
      <c r="H49" s="20">
        <v>8.74</v>
      </c>
      <c r="I49" s="20">
        <v>4.97</v>
      </c>
      <c r="J49" s="21">
        <v>4.79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2017-03-28T07:48:01Z</cp:lastPrinted>
  <dcterms:created xsi:type="dcterms:W3CDTF">2017-02-15T20:45:54Z</dcterms:created>
  <dcterms:modified xsi:type="dcterms:W3CDTF">2017-03-30T06:43:43Z</dcterms:modified>
  <cp:category/>
</cp:coreProperties>
</file>