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940" windowWidth="19230" windowHeight="59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DQ102" i="11" l="1"/>
  <c r="DL102" i="11"/>
  <c r="DG102" i="11"/>
  <c r="DB102" i="11"/>
  <c r="CW102" i="11"/>
  <c r="CR102" i="11"/>
  <c r="AU88" i="11"/>
  <c r="AP88" i="11"/>
  <c r="AF68" i="11"/>
  <c r="AA76" i="11"/>
  <c r="AF76" i="11" s="1"/>
  <c r="AF88" i="11" s="1"/>
  <c r="AA75" i="11"/>
  <c r="AF75" i="11" s="1"/>
  <c r="AA74" i="11"/>
  <c r="AF74" i="11" s="1"/>
  <c r="AA73" i="11"/>
  <c r="AF73" i="11" s="1"/>
  <c r="AA72" i="11"/>
  <c r="AF72" i="11" s="1"/>
  <c r="AA71" i="11"/>
  <c r="AF71" i="11" s="1"/>
  <c r="AA70" i="11"/>
  <c r="AF70" i="11" s="1"/>
  <c r="AA69" i="11"/>
  <c r="AF69" i="11" s="1"/>
  <c r="AA68" i="11"/>
  <c r="AA36" i="11" l="1"/>
  <c r="AA35" i="11"/>
  <c r="AA34" i="11"/>
  <c r="AA33" i="11"/>
  <c r="AA32" i="11"/>
  <c r="AA31" i="11"/>
  <c r="AA30" i="11"/>
  <c r="AA29" i="11"/>
  <c r="AA28" i="11"/>
  <c r="AA23" i="11" l="1"/>
  <c r="V23" i="11"/>
  <c r="Q23" i="11"/>
  <c r="AP23" i="11"/>
  <c r="AA10" i="11"/>
  <c r="AA9" i="11"/>
  <c r="AA8" i="11"/>
  <c r="AA7" i="11"/>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CO35" i="9"/>
  <c r="CO34" i="9"/>
  <c r="BW34" i="9"/>
  <c r="BW35" i="9" s="1"/>
  <c r="BW36" i="9" s="1"/>
  <c r="BW37" i="9" s="1"/>
  <c r="BW38" i="9" s="1"/>
  <c r="BW39" i="9" s="1"/>
  <c r="BW40" i="9" s="1"/>
  <c r="BW41" i="9" s="1"/>
  <c r="BW42" i="9" s="1"/>
  <c r="C34" i="9"/>
  <c r="C35" i="9" s="1"/>
  <c r="C36" i="9" l="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alcChain>
</file>

<file path=xl/sharedStrings.xml><?xml version="1.0" encoding="utf-8"?>
<sst xmlns="http://schemas.openxmlformats.org/spreadsheetml/2006/main" count="996" uniqueCount="570">
  <si>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</si>
  <si>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</si>
  <si>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</si>
  <si>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</si>
  <si>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</si>
  <si>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</si>
  <si>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</si>
  <si>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</si>
  <si>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</si>
  <si>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</si>
  <si>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</si>
  <si>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</si>
  <si>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</si>
  <si>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</si>
  <si>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</si>
  <si>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</si>
  <si>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</si>
  <si>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</si>
  <si>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</si>
  <si>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</si>
  <si>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</si>
  <si>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</si>
  <si>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</si>
  <si>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</si>
  <si>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</si>
  <si>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</si>
  <si>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</si>
  <si>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</si>
  <si>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</si>
  <si>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</si>
  <si>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</si>
  <si>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</si>
  <si>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</si>
  <si>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</si>
  <si>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</si>
  <si>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</si>
  <si>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</si>
  <si>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</si>
  <si>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</si>
  <si>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</si>
  <si>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</si>
  <si>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</si>
  <si>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</si>
  <si>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</si>
  <si>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</si>
  <si>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</si>
  <si>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</si>
  <si>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</si>
  <si>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</si>
  <si>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</si>
  <si>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</si>
  <si>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</si>
  <si>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</si>
  <si>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</si>
  <si>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</si>
  <si>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</si>
  <si>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</si>
  <si>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</si>
  <si>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</si>
  <si>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</si>
  <si>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</si>
  <si>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</si>
  <si>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</si>
  <si>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</si>
  <si>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</si>
  <si>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</si>
  <si>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</si>
  <si>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</si>
  <si>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</si>
  <si>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</si>
  <si>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</si>
  <si>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</si>
  <si>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</si>
  <si>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</si>
  <si>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</si>
  <si>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</si>
  <si>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</si>
  <si>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</si>
  <si>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</si>
  <si>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</si>
  <si>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</si>
  <si>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新温泉町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</si>
  <si>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</si>
  <si>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</si>
  <si>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</si>
  <si>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</si>
  <si>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</si>
  <si>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</si>
  <si>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</si>
  <si>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</si>
  <si>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</si>
  <si>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</si>
  <si>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</si>
  <si>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</si>
  <si>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</si>
  <si>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</si>
  <si>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</si>
  <si>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</si>
  <si>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</si>
  <si>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</si>
  <si>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</si>
  <si>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</si>
  <si>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</si>
  <si>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</si>
  <si>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</si>
  <si>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</si>
  <si>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</si>
  <si>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</si>
  <si>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</si>
  <si>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</si>
  <si>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</si>
  <si>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</si>
  <si>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</si>
  <si>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</si>
  <si>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</si>
  <si>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</si>
  <si>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</si>
  <si>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</si>
  <si>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</si>
  <si>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</si>
  <si>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</si>
  <si>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</si>
  <si>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</si>
  <si>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</si>
  <si>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</si>
  <si>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</si>
  <si>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</si>
  <si>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</si>
  <si>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</si>
  <si>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</si>
  <si>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</si>
  <si>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</si>
  <si>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</si>
  <si>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公立浜坂病院事業会計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</si>
  <si>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</si>
  <si>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</si>
  <si>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</si>
  <si>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</si>
  <si>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</si>
  <si>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</si>
  <si>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</si>
  <si>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</si>
  <si>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</si>
  <si>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</si>
  <si>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</si>
  <si>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</si>
  <si>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</si>
  <si>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</si>
  <si>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</si>
  <si>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</si>
  <si>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</si>
  <si>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</si>
  <si>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</si>
  <si>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</si>
  <si>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</si>
  <si>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</si>
  <si>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</si>
  <si>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</si>
  <si>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</si>
  <si>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</si>
  <si>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</si>
  <si>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</si>
  <si>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</si>
  <si>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</si>
  <si>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</si>
  <si>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</si>
  <si>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</si>
  <si>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</si>
  <si>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</si>
  <si>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</si>
  <si>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</si>
  <si>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</si>
  <si>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</si>
  <si>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</si>
  <si>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</si>
  <si>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</si>
  <si>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</si>
  <si>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</si>
  <si>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</si>
  <si>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</si>
  <si>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</si>
  <si>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</si>
  <si>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</si>
  <si>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</si>
  <si>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</si>
  <si>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</si>
  <si>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</si>
  <si>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</si>
  <si>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</si>
  <si>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</si>
  <si>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</si>
  <si>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</si>
  <si>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</si>
  <si>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兵庫県新温泉町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</si>
  <si>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</si>
  <si>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</si>
  <si>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</si>
  <si>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</si>
  <si>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</si>
  <si>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</si>
  <si>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</si>
  <si>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</si>
  <si>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</si>
  <si>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</si>
  <si>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</si>
  <si>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</si>
  <si>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</si>
  <si>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</si>
  <si>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</si>
  <si>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</si>
  <si>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</si>
  <si>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</si>
  <si>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</si>
  <si>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</si>
  <si>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</si>
  <si>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</si>
  <si>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</si>
  <si>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</si>
  <si>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</si>
  <si>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</si>
  <si>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</si>
  <si>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</si>
  <si>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</si>
  <si>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</si>
  <si>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</si>
  <si>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</si>
  <si>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</si>
  <si>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</si>
  <si>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</si>
  <si>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</si>
  <si>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</si>
  <si>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</si>
  <si>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</si>
  <si>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</si>
  <si>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</si>
  <si>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</si>
  <si>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</si>
  <si>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</si>
  <si>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</si>
  <si>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</si>
  <si>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</si>
  <si>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</si>
  <si>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</si>
  <si>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</si>
  <si>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</si>
  <si>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</si>
  <si>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</si>
  <si>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</si>
  <si>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</si>
  <si>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</si>
  <si>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</si>
  <si>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</si>
  <si>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</si>
  <si>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</si>
  <si>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</si>
  <si>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</si>
  <si>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</si>
  <si>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</si>
  <si>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</si>
  <si>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</si>
  <si>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</si>
  <si>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</si>
  <si>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</si>
  <si>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</si>
  <si>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</si>
  <si>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</si>
  <si>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</si>
  <si>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</si>
  <si>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</si>
  <si>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</si>
  <si>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</si>
  <si>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</si>
  <si>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</si>
  <si>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</si>
  <si>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</si>
  <si>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</si>
  <si>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</si>
  <si>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</si>
  <si>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</si>
  <si>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</si>
  <si>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</si>
  <si>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</si>
  <si>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</si>
  <si>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</si>
  <si>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</si>
  <si>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</si>
  <si>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</si>
  <si>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</si>
  <si>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</si>
  <si>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</si>
  <si>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</si>
  <si>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</si>
  <si>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</si>
  <si>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</si>
  <si>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</si>
  <si>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</si>
  <si>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</si>
  <si>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</si>
  <si>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</si>
  <si>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</si>
  <si>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</si>
  <si>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</si>
  <si>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</si>
  <si>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</si>
  <si>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</si>
  <si>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</si>
  <si>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</si>
  <si>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</si>
  <si>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</si>
  <si>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</si>
  <si>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</si>
  <si>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</si>
  <si>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</si>
  <si>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</si>
  <si>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</si>
  <si>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</si>
  <si>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</si>
  <si>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</si>
  <si>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</si>
  <si>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</si>
  <si>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</si>
  <si>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</si>
  <si>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</si>
  <si>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</si>
  <si>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</si>
  <si>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</si>
  <si>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</si>
  <si>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</si>
  <si>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</si>
  <si>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</si>
  <si>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</si>
  <si>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</si>
  <si>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</si>
  <si>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</si>
  <si>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</si>
  <si>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</si>
  <si>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</si>
  <si>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</si>
  <si>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</si>
  <si>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</si>
  <si>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</si>
  <si>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兵庫県新温泉町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</si>
  <si>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</si>
  <si>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</si>
  <si>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</si>
  <si>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</si>
  <si>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</si>
  <si>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</si>
  <si>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</si>
  <si>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</si>
  <si>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</si>
  <si>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</si>
  <si>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</si>
  <si>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</si>
  <si>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</si>
  <si>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</si>
  <si>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</si>
  <si>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</si>
  <si>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</si>
  <si>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</si>
  <si>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</si>
  <si>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</si>
  <si>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浜坂地区残土処分場事業特別会計</t>
    <phoneticPr fontId="5"/>
  </si>
  <si>
    <t>温泉地区残土処分場事業特別会計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</si>
  <si>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</si>
  <si>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</si>
  <si>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</si>
  <si>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</si>
  <si>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</si>
  <si>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</si>
  <si>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</si>
  <si>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</si>
  <si>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</si>
  <si>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</si>
  <si>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</si>
  <si>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</si>
  <si>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</si>
  <si>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</si>
  <si>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</si>
  <si>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</si>
  <si>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</si>
  <si>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後期高齢者医療特別会計</t>
    <phoneticPr fontId="5"/>
  </si>
  <si>
    <t>水道事業会計</t>
    <phoneticPr fontId="5"/>
  </si>
  <si>
    <t>法適用企業</t>
    <phoneticPr fontId="5"/>
  </si>
  <si>
    <t>公立浜坂病院事業会計</t>
    <phoneticPr fontId="5"/>
  </si>
  <si>
    <t>浜坂温泉配湯事業会計</t>
    <phoneticPr fontId="5"/>
  </si>
  <si>
    <t>下水道事業特別会計</t>
    <phoneticPr fontId="5"/>
  </si>
  <si>
    <t>法非適用企業</t>
    <phoneticPr fontId="5"/>
  </si>
  <si>
    <t>七釜温泉配湯事業特別会計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</si>
  <si>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</si>
  <si>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</si>
  <si>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</si>
  <si>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</si>
  <si>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</si>
  <si>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</si>
  <si>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</si>
  <si>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</si>
  <si>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</si>
  <si>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</si>
  <si>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</si>
  <si>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</si>
  <si>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</si>
  <si>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</si>
  <si>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</si>
  <si>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</si>
  <si>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</si>
  <si>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</si>
  <si>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</si>
  <si>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</si>
  <si>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</si>
  <si>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</si>
  <si>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</si>
  <si>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</si>
  <si>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</si>
  <si>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</si>
  <si>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</si>
  <si>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</si>
  <si>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</si>
  <si>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</si>
  <si>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</si>
  <si>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</si>
  <si>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</si>
  <si>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</si>
  <si>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</si>
  <si>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</si>
  <si>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</si>
  <si>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</si>
  <si>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</si>
  <si>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</si>
  <si>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</si>
  <si>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</si>
  <si>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</si>
  <si>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</si>
  <si>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</si>
  <si>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</si>
  <si>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</si>
  <si>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</si>
  <si>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</si>
  <si>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</si>
  <si>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</si>
  <si>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</si>
  <si>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</si>
  <si>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</si>
  <si>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</si>
  <si>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</si>
  <si>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公立浜坂病院事業会計</t>
    <phoneticPr fontId="5"/>
  </si>
  <si>
    <t>将来負担比率（(Ｅ)－(Ｆ)）／（(Ｃ)－(Ｄ)）×１００</t>
    <rPh sb="0" eb="2">
      <t>ショウライ</t>
    </rPh>
    <rPh sb="2" eb="4">
      <t>フタン</t>
    </rPh>
    <rPh sb="4" eb="6">
      <t>ヒリツ</t>
    </rPh>
    <phoneticPr fontId="5"/>
  </si>
  <si>
    <t>介護保険事業特別会計（保険事業勘定）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</si>
  <si>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</si>
  <si>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</si>
  <si>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</si>
  <si>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</si>
  <si>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</si>
  <si>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</si>
  <si>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</si>
  <si>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</si>
  <si>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</si>
  <si>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</si>
  <si>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</si>
  <si>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</si>
  <si>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</si>
  <si>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</si>
  <si>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</si>
  <si>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</si>
  <si>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</si>
  <si>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</si>
  <si>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</si>
  <si>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</si>
  <si>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</si>
  <si>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</si>
  <si>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</si>
  <si>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</si>
  <si>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</si>
  <si>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</si>
  <si>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</si>
  <si>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</si>
  <si>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</si>
  <si>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</si>
  <si>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</si>
  <si>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</si>
  <si>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</si>
  <si>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</si>
  <si>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</si>
  <si>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</si>
  <si>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</si>
  <si>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</si>
  <si>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</si>
  <si>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</si>
  <si>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</si>
  <si>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</si>
  <si>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</si>
  <si>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</si>
  <si>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</si>
  <si>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</si>
  <si>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</si>
  <si>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</si>
  <si>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</si>
  <si>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</si>
  <si>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</si>
  <si>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</si>
  <si>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</si>
  <si>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</si>
  <si>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</si>
  <si>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</si>
  <si>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</si>
  <si>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</si>
  <si>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</si>
  <si>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</si>
  <si>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</si>
  <si>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</si>
  <si>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</si>
  <si>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</si>
  <si>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</si>
  <si>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</si>
  <si>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</si>
  <si>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</si>
  <si>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</si>
  <si>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</si>
  <si>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</si>
  <si>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</si>
  <si>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</si>
  <si>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</si>
  <si>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</si>
  <si>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</si>
  <si>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</si>
  <si>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</si>
  <si>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</si>
  <si>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</si>
  <si>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</si>
  <si>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</si>
  <si>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2.33</t>
  </si>
  <si>
    <t>▲ 6.95</t>
  </si>
  <si>
    <t>公立浜坂病院事業会計</t>
  </si>
  <si>
    <t>▲ 0.91</t>
  </si>
  <si>
    <t>▲ 5.48</t>
  </si>
  <si>
    <t>▲ 1.92</t>
  </si>
  <si>
    <t>▲ 2.39</t>
  </si>
  <si>
    <t>▲ 2.68</t>
  </si>
  <si>
    <t>水道事業会計</t>
  </si>
  <si>
    <t>一般会計</t>
  </si>
  <si>
    <t>浜坂温泉配湯事業会計</t>
  </si>
  <si>
    <t>介護保険事業特別会計（保険事業勘定）</t>
  </si>
  <si>
    <t>国民健康保険事業特別会計（事業勘定）</t>
  </si>
  <si>
    <t>下水道事業特別会計</t>
  </si>
  <si>
    <t>七釜温泉配湯事業特別会計</t>
  </si>
  <si>
    <t>その他会計（赤字）</t>
  </si>
  <si>
    <t>その他会計（黒字）</t>
  </si>
  <si>
    <t>美方郡広域事務組合（一般会計）</t>
  </si>
  <si>
    <t>美方郡広域事務組合（農業共済）</t>
  </si>
  <si>
    <t>但馬広域行政事務組合</t>
  </si>
  <si>
    <t>北但広域行政事務組合</t>
  </si>
  <si>
    <t>兵庫県市町村職員退職手当組合</t>
  </si>
  <si>
    <t>兵庫県市町交通災害共済組合</t>
  </si>
  <si>
    <t>兵庫県町議会議員公務災害補償組合</t>
  </si>
  <si>
    <t>兵庫県後期高齢者医療広域連合（一般会計）</t>
  </si>
  <si>
    <t>兵庫県後期高齢者医療広域連合（特別会計）</t>
  </si>
  <si>
    <t>株式会社湯村温泉愛宕山観光</t>
  </si>
  <si>
    <t>株式会社温泉町夢公社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</si>
  <si>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</si>
  <si>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</si>
  <si>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</si>
  <si>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</si>
  <si>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</si>
  <si>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</si>
  <si>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</si>
  <si>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</si>
  <si>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</si>
  <si>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</si>
  <si>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</si>
  <si>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将来負担比率、実質公債費比率は、いずれも近年減少傾向にある。その要因は、収支見通し（財政計画）に基づく計画的な地方債の発行、交付税算入率の高い地方債の発行等によるものである。
　しかし、平成27年度の新温泉町の将来負担比率は105.8ポイントとなっており、類似団体の13.1ポイントを92.7ポイント上回っており、さらに、実質公債費比率は13.6ポイントとなっており、類似団体の8.9ポイントを4.7ポイント上回っており、将来負担比率、実質公債費比率ともに高い水準にある。
　今後も引き続き地方債の発行抑制と交付税算入率の高い地方債の発行に努める。</t>
    <rPh sb="1" eb="3">
      <t>ショウライ</t>
    </rPh>
    <rPh sb="3" eb="5">
      <t>フタン</t>
    </rPh>
    <rPh sb="5" eb="7">
      <t>ヒリツ</t>
    </rPh>
    <rPh sb="8" eb="10">
      <t>ジッシツ</t>
    </rPh>
    <rPh sb="10" eb="12">
      <t>コウサイ</t>
    </rPh>
    <rPh sb="12" eb="13">
      <t>ヒ</t>
    </rPh>
    <rPh sb="13" eb="15">
      <t>ヒリツ</t>
    </rPh>
    <rPh sb="21" eb="23">
      <t>キンネン</t>
    </rPh>
    <rPh sb="23" eb="25">
      <t>ゲンショウ</t>
    </rPh>
    <rPh sb="25" eb="27">
      <t>ケイコウ</t>
    </rPh>
    <rPh sb="33" eb="35">
      <t>ヨウイン</t>
    </rPh>
    <rPh sb="37" eb="39">
      <t>シュウシ</t>
    </rPh>
    <rPh sb="39" eb="41">
      <t>ミトオ</t>
    </rPh>
    <rPh sb="43" eb="45">
      <t>ザイセイ</t>
    </rPh>
    <rPh sb="45" eb="47">
      <t>ケイカク</t>
    </rPh>
    <rPh sb="49" eb="50">
      <t>モト</t>
    </rPh>
    <rPh sb="52" eb="55">
      <t>ケイカクテキ</t>
    </rPh>
    <rPh sb="56" eb="59">
      <t>チホウサイ</t>
    </rPh>
    <rPh sb="60" eb="62">
      <t>ハッコウ</t>
    </rPh>
    <rPh sb="63" eb="66">
      <t>コウフゼイ</t>
    </rPh>
    <rPh sb="66" eb="68">
      <t>サンニュウ</t>
    </rPh>
    <rPh sb="68" eb="69">
      <t>リツ</t>
    </rPh>
    <rPh sb="70" eb="71">
      <t>タカ</t>
    </rPh>
    <rPh sb="72" eb="75">
      <t>チホウサイ</t>
    </rPh>
    <rPh sb="76" eb="78">
      <t>ハッコウ</t>
    </rPh>
    <rPh sb="78" eb="79">
      <t>トウ</t>
    </rPh>
    <rPh sb="94" eb="96">
      <t>ヘイセイ</t>
    </rPh>
    <rPh sb="98" eb="100">
      <t>ネンド</t>
    </rPh>
    <rPh sb="101" eb="104">
      <t>シンオンセン</t>
    </rPh>
    <rPh sb="104" eb="105">
      <t>チョウ</t>
    </rPh>
    <rPh sb="106" eb="108">
      <t>ショウライ</t>
    </rPh>
    <rPh sb="108" eb="110">
      <t>フタン</t>
    </rPh>
    <rPh sb="110" eb="112">
      <t>ヒリツ</t>
    </rPh>
    <rPh sb="129" eb="131">
      <t>ルイジ</t>
    </rPh>
    <rPh sb="131" eb="133">
      <t>ダンタイ</t>
    </rPh>
    <rPh sb="151" eb="153">
      <t>ウワマワ</t>
    </rPh>
    <rPh sb="162" eb="164">
      <t>ジッシツ</t>
    </rPh>
    <rPh sb="164" eb="166">
      <t>コウサイ</t>
    </rPh>
    <rPh sb="166" eb="167">
      <t>ヒ</t>
    </rPh>
    <rPh sb="167" eb="169">
      <t>ヒリツ</t>
    </rPh>
    <rPh sb="185" eb="187">
      <t>ルイジ</t>
    </rPh>
    <rPh sb="187" eb="189">
      <t>ダンタイ</t>
    </rPh>
    <rPh sb="212" eb="214">
      <t>ショウライ</t>
    </rPh>
    <rPh sb="214" eb="216">
      <t>フタン</t>
    </rPh>
    <rPh sb="216" eb="218">
      <t>ヒリツ</t>
    </rPh>
    <rPh sb="219" eb="221">
      <t>ジッシツ</t>
    </rPh>
    <rPh sb="221" eb="223">
      <t>コウサイ</t>
    </rPh>
    <rPh sb="223" eb="224">
      <t>ヒ</t>
    </rPh>
    <rPh sb="224" eb="226">
      <t>ヒリツ</t>
    </rPh>
    <rPh sb="229" eb="230">
      <t>タカ</t>
    </rPh>
    <rPh sb="231" eb="233">
      <t>スイジュン</t>
    </rPh>
    <rPh sb="239" eb="241">
      <t>コンゴ</t>
    </rPh>
    <rPh sb="242" eb="243">
      <t>ヒ</t>
    </rPh>
    <rPh sb="244" eb="245">
      <t>ツヅ</t>
    </rPh>
    <rPh sb="246" eb="249">
      <t>チホウサイ</t>
    </rPh>
    <rPh sb="250" eb="252">
      <t>ハッコウ</t>
    </rPh>
    <rPh sb="252" eb="254">
      <t>ヨクセイ</t>
    </rPh>
    <rPh sb="255" eb="258">
      <t>コウフゼイ</t>
    </rPh>
    <rPh sb="258" eb="260">
      <t>サンニュウ</t>
    </rPh>
    <rPh sb="260" eb="261">
      <t>リツ</t>
    </rPh>
    <rPh sb="262" eb="263">
      <t>タカ</t>
    </rPh>
    <rPh sb="264" eb="267">
      <t>チホウサイ</t>
    </rPh>
    <rPh sb="268" eb="270">
      <t>ハッコウ</t>
    </rPh>
    <rPh sb="271" eb="27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</si>
</sst>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75972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69547</c:v>
                </c:pt>
                <c:pt idx="1">
                  <c:v>65976</c:v>
                </c:pt>
                <c:pt idx="2">
                  <c:v>114806</c:v>
                </c:pt>
                <c:pt idx="3">
                  <c:v>68945</c:v>
                </c:pt>
                <c:pt idx="4">
                  <c:v>62837</c:v>
                </c:pt>
              </c:numCache>
            </c:numRef>
          </c:val>
          <c:smooth val="0"/>
        </c:ser>
        <c:dLbls>
          <c:showLegendKey val="0"/>
          <c:showVal val="0"/>
          <c:showCatName val="0"/>
          <c:showSerName val="0"/>
          <c:showPercent val="0"/>
          <c:showBubbleSize val="0"/>
        </c:dLbls>
        <c:marker val="1"/>
        <c:smooth val="0"/>
        <c:axId val="97619968"/>
        <c:axId val="97621888"/>
      </c:lineChart>
      <c:catAx>
        <c:axId val="976199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21888"/>
        <c:crosses val="autoZero"/>
        <c:auto val="1"/>
        <c:lblAlgn val="ctr"/>
        <c:lblOffset val="100"/>
        <c:tickLblSkip val="1"/>
        <c:tickMarkSkip val="1"/>
        <c:noMultiLvlLbl val="0"/>
      </c:catAx>
      <c:valAx>
        <c:axId val="976218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19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4.72</c:v>
                </c:pt>
                <c:pt idx="1">
                  <c:v>6.72</c:v>
                </c:pt>
                <c:pt idx="2">
                  <c:v>7.32</c:v>
                </c:pt>
                <c:pt idx="3">
                  <c:v>0.52</c:v>
                </c:pt>
                <c:pt idx="4">
                  <c:v>6.57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15.84</c:v>
                </c:pt>
                <c:pt idx="1">
                  <c:v>20.329999999999998</c:v>
                </c:pt>
                <c:pt idx="2">
                  <c:v>26.65</c:v>
                </c:pt>
                <c:pt idx="3">
                  <c:v>34.119999999999997</c:v>
                </c:pt>
                <c:pt idx="4">
                  <c:v>34.369999999999997</c:v>
                </c:pt>
              </c:numCache>
            </c:numRef>
          </c:val>
        </c:ser>
        <c:dLbls>
          <c:showLegendKey val="0"/>
          <c:showVal val="0"/>
          <c:showCatName val="0"/>
          <c:showSerName val="0"/>
          <c:showPercent val="0"/>
          <c:showBubbleSize val="0"/>
        </c:dLbls>
        <c:gapWidth val="250"/>
        <c:overlap val="100"/>
        <c:axId val="2622976"/>
        <c:axId val="2624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-2.33</c:v>
                </c:pt>
                <c:pt idx="1">
                  <c:v>2.0099999999999998</c:v>
                </c:pt>
                <c:pt idx="2">
                  <c:v>0.59</c:v>
                </c:pt>
                <c:pt idx="3">
                  <c:v>-6.95</c:v>
                </c:pt>
                <c:pt idx="4">
                  <c:v>6.1</c:v>
                </c:pt>
              </c:numCache>
            </c:numRef>
          </c:val>
          <c:smooth val="0"/>
        </c:ser>
        <c:dLbls>
          <c:showLegendKey val="0"/>
          <c:showVal val="0"/>
          <c:showCatName val="0"/>
          <c:showSerName val="0"/>
          <c:showPercent val="0"/>
          <c:showBubbleSize val="0"/>
        </c:dLbls>
        <c:marker val="1"/>
        <c:smooth val="0"/>
        <c:axId val="2622976"/>
        <c:axId val="2624896"/>
      </c:lineChart>
      <c:catAx>
        <c:axId val="262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24896"/>
        <c:crosses val="autoZero"/>
        <c:auto val="1"/>
        <c:lblAlgn val="ctr"/>
        <c:lblOffset val="100"/>
        <c:tickLblSkip val="1"/>
        <c:tickMarkSkip val="1"/>
        <c:noMultiLvlLbl val="0"/>
      </c:catAx>
      <c:valAx>
        <c:axId val="262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0.26</c:v>
                </c:pt>
                <c:pt idx="2">
                  <c:v>#N/A</c:v>
                </c:pt>
                <c:pt idx="3">
                  <c:v>0.68</c:v>
                </c:pt>
                <c:pt idx="4">
                  <c:v>#N/A</c:v>
                </c:pt>
                <c:pt idx="5">
                  <c:v>0.71</c:v>
                </c:pt>
                <c:pt idx="6">
                  <c:v>#N/A</c:v>
                </c:pt>
                <c:pt idx="7">
                  <c:v>0.18</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七釜温泉配湯事業特別会計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0.05</c:v>
                </c:pt>
                <c:pt idx="4">
                  <c:v>#N/A</c:v>
                </c:pt>
                <c:pt idx="5">
                  <c:v>0.03</c:v>
                </c:pt>
                <c:pt idx="6">
                  <c:v>#N/A</c:v>
                </c:pt>
                <c:pt idx="7">
                  <c:v>0</c:v>
                </c:pt>
                <c:pt idx="8">
                  <c:v>#N/A</c:v>
                </c:pt>
                <c:pt idx="9">
                  <c:v>7.0000000000000007E-2</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c:v>
                </c:pt>
                <c:pt idx="4">
                  <c:v>#N/A</c:v>
                </c:pt>
                <c:pt idx="5">
                  <c:v>0.11</c:v>
                </c:pt>
                <c:pt idx="6">
                  <c:v>#N/A</c:v>
                </c:pt>
                <c:pt idx="7">
                  <c:v>0.28000000000000003</c:v>
                </c:pt>
                <c:pt idx="8">
                  <c:v>#N/A</c:v>
                </c:pt>
                <c:pt idx="9">
                  <c:v>0.51</c:v>
                </c:pt>
              </c:numCache>
            </c:numRef>
          </c:val>
        </c:ser>
        <c:ser>
          <c:idx val="4"/>
          <c:order val="4"/>
          <c:tx>
            <c:strRef>
              <c:f>データシート!$A$31</c:f>
              <c:strCache>
                <c:ptCount val="1"/>
                <c:pt idx="0">
                  <c:v>国民健康保険事業特別会計（事業勘定）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0.54</c:v>
                </c:pt>
                <c:pt idx="2">
                  <c:v>#N/A</c:v>
                </c:pt>
                <c:pt idx="3">
                  <c:v>1.03</c:v>
                </c:pt>
                <c:pt idx="4">
                  <c:v>#N/A</c:v>
                </c:pt>
                <c:pt idx="5">
                  <c:v>0.1</c:v>
                </c:pt>
                <c:pt idx="6">
                  <c:v>#N/A</c:v>
                </c:pt>
                <c:pt idx="7">
                  <c:v>0.76</c:v>
                </c:pt>
                <c:pt idx="8">
                  <c:v>#N/A</c:v>
                </c:pt>
                <c:pt idx="9">
                  <c:v>0.79</c:v>
                </c:pt>
              </c:numCache>
            </c:numRef>
          </c:val>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0.26</c:v>
                </c:pt>
                <c:pt idx="4">
                  <c:v>#N/A</c:v>
                </c:pt>
                <c:pt idx="5">
                  <c:v>0.41</c:v>
                </c:pt>
                <c:pt idx="6">
                  <c:v>#N/A</c:v>
                </c:pt>
                <c:pt idx="7">
                  <c:v>0.03</c:v>
                </c:pt>
                <c:pt idx="8">
                  <c:v>#N/A</c:v>
                </c:pt>
                <c:pt idx="9">
                  <c:v>0.84</c:v>
                </c:pt>
              </c:numCache>
            </c:numRef>
          </c:val>
        </c:ser>
        <c:ser>
          <c:idx val="6"/>
          <c:order val="6"/>
          <c:tx>
            <c:strRef>
              <c:f>データシート!$A$33</c:f>
              <c:strCache>
                <c:ptCount val="1"/>
                <c:pt idx="0">
                  <c:v>浜坂温泉配湯事業会計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4.76</c:v>
                </c:pt>
                <c:pt idx="2">
                  <c:v>#N/A</c:v>
                </c:pt>
                <c:pt idx="3">
                  <c:v>4.4800000000000004</c:v>
                </c:pt>
                <c:pt idx="4">
                  <c:v>#N/A</c:v>
                </c:pt>
                <c:pt idx="5">
                  <c:v>4.42</c:v>
                </c:pt>
                <c:pt idx="6">
                  <c:v>#N/A</c:v>
                </c:pt>
                <c:pt idx="7">
                  <c:v>4.3600000000000003</c:v>
                </c:pt>
                <c:pt idx="8">
                  <c:v>#N/A</c:v>
                </c:pt>
                <c:pt idx="9">
                  <c:v>3.62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4.51</c:v>
                </c:pt>
                <c:pt idx="2">
                  <c:v>#N/A</c:v>
                </c:pt>
                <c:pt idx="3">
                  <c:v>6.99</c:v>
                </c:pt>
                <c:pt idx="4">
                  <c:v>#N/A</c:v>
                </c:pt>
                <c:pt idx="5">
                  <c:v>6.64</c:v>
                </c:pt>
                <c:pt idx="6">
                  <c:v>#N/A</c:v>
                </c:pt>
                <c:pt idx="7">
                  <c:v>0.37</c:v>
                </c:pt>
                <c:pt idx="8">
                  <c:v>#N/A</c:v>
                </c:pt>
                <c:pt idx="9">
                  <c:v>6.51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11.11</c:v>
                </c:pt>
                <c:pt idx="2">
                  <c:v>#N/A</c:v>
                </c:pt>
                <c:pt idx="3">
                  <c:v>10.77</c:v>
                </c:pt>
                <c:pt idx="4">
                  <c:v>#N/A</c:v>
                </c:pt>
                <c:pt idx="5">
                  <c:v>11.18</c:v>
                </c:pt>
                <c:pt idx="6">
                  <c:v>#N/A</c:v>
                </c:pt>
                <c:pt idx="7">
                  <c:v>10.95</c:v>
                </c:pt>
                <c:pt idx="8">
                  <c:v>#N/A</c:v>
                </c:pt>
                <c:pt idx="9">
                  <c:v>10.86</c:v>
                </c:pt>
              </c:numCache>
            </c:numRef>
          </c:val>
        </c:ser>
        <c:ser>
          <c:idx val="9"/>
          <c:order val="9"/>
          <c:tx>
            <c:strRef>
              <c:f>データシート!$A$36</c:f>
              <c:strCache>
                <c:ptCount val="1"/>
                <c:pt idx="0">
                  <c:v>公立浜坂病院事業会計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0.91</c:v>
                </c:pt>
                <c:pt idx="1">
                  <c:v>#N/A</c:v>
                </c:pt>
                <c:pt idx="2">
                  <c:v>5.48</c:v>
                </c:pt>
                <c:pt idx="3">
                  <c:v>#N/A</c:v>
                </c:pt>
                <c:pt idx="4">
                  <c:v>1.92</c:v>
                </c:pt>
                <c:pt idx="5">
                  <c:v>#N/A</c:v>
                </c:pt>
                <c:pt idx="6">
                  <c:v>2.39</c:v>
                </c:pt>
                <c:pt idx="7">
                  <c:v>#N/A</c:v>
                </c:pt>
                <c:pt idx="8">
                  <c:v>2.68</c:v>
                </c:pt>
                <c:pt idx="9">
                  <c:v>#N/A</c:v>
                </c:pt>
              </c:numCache>
            </c:numRef>
          </c:val>
        </c:ser>
        <c:dLbls>
          <c:showLegendKey val="0"/>
          <c:showVal val="0"/>
          <c:showCatName val="0"/>
          <c:showSerName val="0"/>
          <c:showPercent val="0"/>
          <c:showBubbleSize val="0"/>
        </c:dLbls>
        <c:gapWidth val="150"/>
        <c:overlap val="100"/>
        <c:axId val="97758208"/>
        <c:axId val="97768192"/>
      </c:barChart>
      <c:catAx>
        <c:axId val="9775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768192"/>
        <c:crosses val="autoZero"/>
        <c:auto val="1"/>
        <c:lblAlgn val="ctr"/>
        <c:lblOffset val="100"/>
        <c:tickLblSkip val="1"/>
        <c:tickMarkSkip val="1"/>
        <c:noMultiLvlLbl val="0"/>
      </c:catAx>
      <c:valAx>
        <c:axId val="9776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58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1601</c:v>
                </c:pt>
                <c:pt idx="5">
                  <c:v>1592</c:v>
                </c:pt>
                <c:pt idx="8">
                  <c:v>1575</c:v>
                </c:pt>
                <c:pt idx="11">
                  <c:v>1547</c:v>
                </c:pt>
                <c:pt idx="14">
                  <c:v>1532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c:v>
                </c:pt>
                <c:pt idx="3">
                  <c:v>14</c:v>
                </c:pt>
                <c:pt idx="6">
                  <c:v>5</c:v>
                </c:pt>
                <c:pt idx="9">
                  <c:v>4</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804</c:v>
                </c:pt>
                <c:pt idx="3">
                  <c:v>710</c:v>
                </c:pt>
                <c:pt idx="6">
                  <c:v>675</c:v>
                </c:pt>
                <c:pt idx="9">
                  <c:v>643</c:v>
                </c:pt>
                <c:pt idx="12">
                  <c:v>616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1757</c:v>
                </c:pt>
                <c:pt idx="3">
                  <c:v>1743</c:v>
                </c:pt>
                <c:pt idx="6">
                  <c:v>1691</c:v>
                </c:pt>
                <c:pt idx="9">
                  <c:v>1567</c:v>
                </c:pt>
                <c:pt idx="12">
                  <c:v>1539</c:v>
                </c:pt>
              </c:numCache>
            </c:numRef>
          </c:val>
        </c:ser>
        <c:dLbls>
          <c:showLegendKey val="0"/>
          <c:showVal val="0"/>
          <c:showCatName val="0"/>
          <c:showSerName val="0"/>
          <c:showPercent val="0"/>
          <c:showBubbleSize val="0"/>
        </c:dLbls>
        <c:gapWidth val="100"/>
        <c:overlap val="100"/>
        <c:axId val="109431424"/>
        <c:axId val="109441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971</c:v>
                </c:pt>
                <c:pt idx="2">
                  <c:v>#N/A</c:v>
                </c:pt>
                <c:pt idx="3">
                  <c:v>#N/A</c:v>
                </c:pt>
                <c:pt idx="4">
                  <c:v>879</c:v>
                </c:pt>
                <c:pt idx="5">
                  <c:v>#N/A</c:v>
                </c:pt>
                <c:pt idx="6">
                  <c:v>#N/A</c:v>
                </c:pt>
                <c:pt idx="7">
                  <c:v>801</c:v>
                </c:pt>
                <c:pt idx="8">
                  <c:v>#N/A</c:v>
                </c:pt>
                <c:pt idx="9">
                  <c:v>#N/A</c:v>
                </c:pt>
                <c:pt idx="10">
                  <c:v>669</c:v>
                </c:pt>
                <c:pt idx="11">
                  <c:v>#N/A</c:v>
                </c:pt>
                <c:pt idx="12">
                  <c:v>#N/A</c:v>
                </c:pt>
                <c:pt idx="13">
                  <c:v>627</c:v>
                </c:pt>
                <c:pt idx="14">
                  <c:v>#N/A</c:v>
                </c:pt>
              </c:numCache>
            </c:numRef>
          </c:val>
          <c:smooth val="0"/>
        </c:ser>
        <c:dLbls>
          <c:showLegendKey val="0"/>
          <c:showVal val="0"/>
          <c:showCatName val="0"/>
          <c:showSerName val="0"/>
          <c:showPercent val="0"/>
          <c:showBubbleSize val="0"/>
        </c:dLbls>
        <c:marker val="1"/>
        <c:smooth val="0"/>
        <c:axId val="109431424"/>
        <c:axId val="109441792"/>
      </c:lineChart>
      <c:catAx>
        <c:axId val="10943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41792"/>
        <c:crosses val="autoZero"/>
        <c:auto val="1"/>
        <c:lblAlgn val="ctr"/>
        <c:lblOffset val="100"/>
        <c:tickLblSkip val="1"/>
        <c:tickMarkSkip val="1"/>
        <c:noMultiLvlLbl val="0"/>
      </c:catAx>
      <c:valAx>
        <c:axId val="10944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3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14453</c:v>
                </c:pt>
                <c:pt idx="5">
                  <c:v>13906</c:v>
                </c:pt>
                <c:pt idx="8">
                  <c:v>13805</c:v>
                </c:pt>
                <c:pt idx="11">
                  <c:v>13232</c:v>
                </c:pt>
                <c:pt idx="14">
                  <c:v>13220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420</c:v>
                </c:pt>
                <c:pt idx="5">
                  <c:v>375</c:v>
                </c:pt>
                <c:pt idx="8">
                  <c:v>341</c:v>
                </c:pt>
                <c:pt idx="11">
                  <c:v>280</c:v>
                </c:pt>
                <c:pt idx="14">
                  <c:v>222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1510</c:v>
                </c:pt>
                <c:pt idx="5">
                  <c:v>1858</c:v>
                </c:pt>
                <c:pt idx="8">
                  <c:v>2319</c:v>
                </c:pt>
                <c:pt idx="11">
                  <c:v>2852</c:v>
                </c:pt>
                <c:pt idx="14">
                  <c:v>2791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2205</c:v>
                </c:pt>
                <c:pt idx="3">
                  <c:v>2145</c:v>
                </c:pt>
                <c:pt idx="6">
                  <c:v>1956</c:v>
                </c:pt>
                <c:pt idx="9">
                  <c:v>1842</c:v>
                </c:pt>
                <c:pt idx="12">
                  <c:v>1714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c:v>
                </c:pt>
                <c:pt idx="3">
                  <c:v>13</c:v>
                </c:pt>
                <c:pt idx="6">
                  <c:v>8</c:v>
                </c:pt>
                <c:pt idx="9">
                  <c:v>8</c:v>
                </c:pt>
                <c:pt idx="12">
                  <c:v>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8479</c:v>
                </c:pt>
                <c:pt idx="3">
                  <c:v>7882</c:v>
                </c:pt>
                <c:pt idx="6">
                  <c:v>7374</c:v>
                </c:pt>
                <c:pt idx="9">
                  <c:v>6854</c:v>
                </c:pt>
                <c:pt idx="12">
                  <c:v>6381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14</c:v>
                </c:pt>
                <c:pt idx="3">
                  <c:v>5</c:v>
                </c:pt>
                <c:pt idx="6">
                  <c:v>5</c:v>
                </c:pt>
                <c:pt idx="9">
                  <c:v>4</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14196</c:v>
                </c:pt>
                <c:pt idx="3">
                  <c:v>13763</c:v>
                </c:pt>
                <c:pt idx="6">
                  <c:v>13619</c:v>
                </c:pt>
                <c:pt idx="9">
                  <c:v>13243</c:v>
                </c:pt>
                <c:pt idx="12">
                  <c:v>13555</c:v>
                </c:pt>
              </c:numCache>
            </c:numRef>
          </c:val>
        </c:ser>
        <c:dLbls>
          <c:showLegendKey val="0"/>
          <c:showVal val="0"/>
          <c:showCatName val="0"/>
          <c:showSerName val="0"/>
          <c:showPercent val="0"/>
          <c:showBubbleSize val="0"/>
        </c:dLbls>
        <c:gapWidth val="100"/>
        <c:overlap val="100"/>
        <c:axId val="2620032"/>
        <c:axId val="2663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8530</c:v>
                </c:pt>
                <c:pt idx="2">
                  <c:v>#N/A</c:v>
                </c:pt>
                <c:pt idx="3">
                  <c:v>#N/A</c:v>
                </c:pt>
                <c:pt idx="4">
                  <c:v>7670</c:v>
                </c:pt>
                <c:pt idx="5">
                  <c:v>#N/A</c:v>
                </c:pt>
                <c:pt idx="6">
                  <c:v>#N/A</c:v>
                </c:pt>
                <c:pt idx="7">
                  <c:v>6497</c:v>
                </c:pt>
                <c:pt idx="8">
                  <c:v>#N/A</c:v>
                </c:pt>
                <c:pt idx="9">
                  <c:v>#N/A</c:v>
                </c:pt>
                <c:pt idx="10">
                  <c:v>5589</c:v>
                </c:pt>
                <c:pt idx="11">
                  <c:v>#N/A</c:v>
                </c:pt>
                <c:pt idx="12">
                  <c:v>#N/A</c:v>
                </c:pt>
                <c:pt idx="13">
                  <c:v>5426</c:v>
                </c:pt>
                <c:pt idx="14">
                  <c:v>#N/A</c:v>
                </c:pt>
              </c:numCache>
            </c:numRef>
          </c:val>
          <c:smooth val="0"/>
        </c:ser>
        <c:dLbls>
          <c:showLegendKey val="0"/>
          <c:showVal val="0"/>
          <c:showCatName val="0"/>
          <c:showSerName val="0"/>
          <c:showPercent val="0"/>
          <c:showBubbleSize val="0"/>
        </c:dLbls>
        <c:marker val="1"/>
        <c:smooth val="0"/>
        <c:axId val="2620032"/>
        <c:axId val="2663168"/>
      </c:lineChart>
      <c:catAx>
        <c:axId val="262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63168"/>
        <c:crosses val="autoZero"/>
        <c:auto val="1"/>
        <c:lblAlgn val="ctr"/>
        <c:lblOffset val="100"/>
        <c:tickLblSkip val="1"/>
        <c:tickMarkSkip val="1"/>
        <c:noMultiLvlLbl val="0"/>
      </c:catAx>
      <c:valAx>
        <c:axId val="266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913472"/>
        <c:axId val="115915392"/>
      </c:scatterChart>
      <c:valAx>
        <c:axId val="1159134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915392"/>
        <c:crosses val="autoZero"/>
        <c:crossBetween val="midCat"/>
      </c:valAx>
      <c:valAx>
        <c:axId val="1159153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913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18.600000000000001</c:v>
                </c:pt>
                <c:pt idx="1">
                  <c:v>17.600000000000001</c:v>
                </c:pt>
                <c:pt idx="2">
                  <c:v>16.899999999999999</c:v>
                </c:pt>
                <c:pt idx="3">
                  <c:v>15.1</c:v>
                </c:pt>
                <c:pt idx="4">
                  <c:v>13.6</c:v>
                </c:pt>
              </c:numCache>
            </c:numRef>
          </c:xVal>
          <c:yVal>
            <c:numRef>
              <c:f>公会計指標分析・財政指標組合せ分析表!$K$73:$O$73</c:f>
              <c:numCache>
                <c:formatCode>#,##0.0;"▲ "#,##0.0</c:formatCode>
                <c:ptCount val="5"/>
                <c:pt idx="0">
                  <c:v>163.80000000000001</c:v>
                </c:pt>
                <c:pt idx="1">
                  <c:v>147.19999999999999</c:v>
                </c:pt>
                <c:pt idx="2">
                  <c:v>124.7</c:v>
                </c:pt>
                <c:pt idx="3">
                  <c:v>110</c:v>
                </c:pt>
                <c:pt idx="4">
                  <c:v>105.8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8.9</c:v>
                </c:pt>
              </c:numCache>
            </c:numRef>
          </c:xVal>
          <c:yVal>
            <c:numRef>
              <c:f>公会計指標分析・財政指標組合せ分析表!$K$77:$O$77</c:f>
              <c:numCache>
                <c:formatCode>#,##0.0;"▲ "#,##0.0</c:formatCode>
                <c:ptCount val="5"/>
                <c:pt idx="0">
                  <c:v>64.3</c:v>
                </c:pt>
                <c:pt idx="1">
                  <c:v>61.3</c:v>
                </c:pt>
                <c:pt idx="2">
                  <c:v>54.6</c:v>
                </c:pt>
                <c:pt idx="3">
                  <c:v>48.7</c:v>
                </c:pt>
                <c:pt idx="4">
                  <c:v>13.1</c:v>
                </c:pt>
              </c:numCache>
            </c:numRef>
          </c:yVal>
          <c:smooth val="0"/>
        </c:ser>
        <c:dLbls>
          <c:showLegendKey val="0"/>
          <c:showVal val="0"/>
          <c:showCatName val="0"/>
          <c:showSerName val="0"/>
          <c:showPercent val="0"/>
          <c:showBubbleSize val="0"/>
        </c:dLbls>
        <c:axId val="116293632"/>
        <c:axId val="116295552"/>
      </c:scatterChart>
      <c:valAx>
        <c:axId val="116293632"/>
        <c:scaling>
          <c:orientation val="minMax"/>
          <c:max val="19.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295552"/>
        <c:crosses val="autoZero"/>
        <c:crossBetween val="midCat"/>
      </c:valAx>
      <c:valAx>
        <c:axId val="116295552"/>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293632"/>
        <c:crosses val="autoZero"/>
        <c:crossBetween val="midCat"/>
        <c:majorUnit val="2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実質公債費比率（分子）の大半を占める元利償還は、地方債の発行額と連動している。地方債の元利償還は、平成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年度まで、年々減少傾向にある。</a:t>
          </a:r>
        </a:p>
        <a:p>
          <a:r>
            <a:rPr kumimoji="1" lang="ja-JP" altLang="en-US" sz="1400">
              <a:latin typeface="ＭＳ ゴシック" pitchFamily="49" charset="-128"/>
              <a:ea typeface="ＭＳ ゴシック" pitchFamily="49" charset="-128"/>
            </a:rPr>
            <a:t>　公営企業債の元利償還金対する繰入額も、下水道事業に係る元利償還金の減少に伴い、年々減少傾向にある。</a:t>
          </a:r>
        </a:p>
        <a:p>
          <a:r>
            <a:rPr kumimoji="1" lang="ja-JP" altLang="en-US" sz="1400">
              <a:latin typeface="ＭＳ ゴシック" pitchFamily="49" charset="-128"/>
              <a:ea typeface="ＭＳ ゴシック" pitchFamily="49" charset="-128"/>
            </a:rPr>
            <a:t>　これらに伴って、実質公債費比率の分子も年々減少傾向となっている。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ＭＳ ゴシック" pitchFamily="49" charset="-128"/>
              <a:ea typeface="ＭＳ ゴシック" pitchFamily="49" charset="-128"/>
            </a:rPr>
            <a:t>　</a:t>
          </a:r>
          <a:r>
            <a:rPr kumimoji="1" lang="ja-JP" altLang="en-US" sz="900" baseline="0">
              <a:latin typeface="ＭＳ ゴシック" pitchFamily="49" charset="-128"/>
              <a:ea typeface="ＭＳ ゴシック" pitchFamily="49" charset="-128"/>
            </a:rPr>
            <a:t>普通会計に係る地方債の現在高は、平成</a:t>
          </a:r>
          <a:r>
            <a:rPr kumimoji="1" lang="en-US" altLang="ja-JP" sz="900" baseline="0">
              <a:latin typeface="ＭＳ ゴシック" pitchFamily="49" charset="-128"/>
              <a:ea typeface="ＭＳ ゴシック" pitchFamily="49" charset="-128"/>
            </a:rPr>
            <a:t>20</a:t>
          </a:r>
          <a:r>
            <a:rPr kumimoji="1" lang="ja-JP" altLang="en-US" sz="900" baseline="0">
              <a:latin typeface="ＭＳ ゴシック" pitchFamily="49" charset="-128"/>
              <a:ea typeface="ＭＳ ゴシック" pitchFamily="49" charset="-128"/>
            </a:rPr>
            <a:t>年度以後、新発債発行額の抑制により年々減少し、平成</a:t>
          </a:r>
          <a:r>
            <a:rPr kumimoji="1" lang="en-US" altLang="ja-JP" sz="900" baseline="0">
              <a:latin typeface="ＭＳ ゴシック" pitchFamily="49" charset="-128"/>
              <a:ea typeface="ＭＳ ゴシック" pitchFamily="49" charset="-128"/>
            </a:rPr>
            <a:t>26</a:t>
          </a:r>
          <a:r>
            <a:rPr kumimoji="1" lang="ja-JP" altLang="en-US" sz="900" baseline="0">
              <a:latin typeface="ＭＳ ゴシック" pitchFamily="49" charset="-128"/>
              <a:ea typeface="ＭＳ ゴシック" pitchFamily="49" charset="-128"/>
            </a:rPr>
            <a:t>年度末は</a:t>
          </a:r>
          <a:r>
            <a:rPr kumimoji="1" lang="en-US" altLang="ja-JP" sz="900" baseline="0">
              <a:latin typeface="ＭＳ ゴシック" pitchFamily="49" charset="-128"/>
              <a:ea typeface="ＭＳ ゴシック" pitchFamily="49" charset="-128"/>
            </a:rPr>
            <a:t>13,243</a:t>
          </a:r>
          <a:r>
            <a:rPr kumimoji="1" lang="ja-JP" altLang="en-US" sz="900" baseline="0">
              <a:latin typeface="ＭＳ ゴシック" pitchFamily="49" charset="-128"/>
              <a:ea typeface="ＭＳ ゴシック" pitchFamily="49" charset="-128"/>
            </a:rPr>
            <a:t>百万円（前年度対比▲</a:t>
          </a:r>
          <a:r>
            <a:rPr kumimoji="1" lang="en-US" altLang="ja-JP" sz="900" baseline="0">
              <a:latin typeface="ＭＳ ゴシック" pitchFamily="49" charset="-128"/>
              <a:ea typeface="ＭＳ ゴシック" pitchFamily="49" charset="-128"/>
            </a:rPr>
            <a:t>376</a:t>
          </a:r>
          <a:r>
            <a:rPr kumimoji="1" lang="ja-JP" altLang="en-US" sz="900" baseline="0">
              <a:latin typeface="ＭＳ ゴシック" pitchFamily="49" charset="-128"/>
              <a:ea typeface="ＭＳ ゴシック" pitchFamily="49" charset="-128"/>
            </a:rPr>
            <a:t>百万円）となっている。しかし、平成</a:t>
          </a:r>
          <a:r>
            <a:rPr kumimoji="1" lang="en-US" altLang="ja-JP" sz="900" baseline="0">
              <a:latin typeface="ＭＳ ゴシック" pitchFamily="49" charset="-128"/>
              <a:ea typeface="ＭＳ ゴシック" pitchFamily="49" charset="-128"/>
            </a:rPr>
            <a:t>27</a:t>
          </a:r>
          <a:r>
            <a:rPr kumimoji="1" lang="ja-JP" altLang="en-US" sz="900" baseline="0">
              <a:latin typeface="ＭＳ ゴシック" pitchFamily="49" charset="-128"/>
              <a:ea typeface="ＭＳ ゴシック" pitchFamily="49" charset="-128"/>
            </a:rPr>
            <a:t>年度中は北但広域ごみ処理施設建設事業の本格化に伴い多額の地方債を発行することとなり、平成</a:t>
          </a:r>
          <a:r>
            <a:rPr kumimoji="1" lang="en-US" altLang="ja-JP" sz="900" baseline="0">
              <a:latin typeface="ＭＳ ゴシック" pitchFamily="49" charset="-128"/>
              <a:ea typeface="ＭＳ ゴシック" pitchFamily="49" charset="-128"/>
            </a:rPr>
            <a:t>27</a:t>
          </a:r>
          <a:r>
            <a:rPr kumimoji="1" lang="ja-JP" altLang="en-US" sz="900" baseline="0">
              <a:latin typeface="ＭＳ ゴシック" pitchFamily="49" charset="-128"/>
              <a:ea typeface="ＭＳ ゴシック" pitchFamily="49" charset="-128"/>
            </a:rPr>
            <a:t>年度末は</a:t>
          </a:r>
          <a:r>
            <a:rPr kumimoji="1" lang="en-US" altLang="ja-JP" sz="900" baseline="0">
              <a:latin typeface="ＭＳ ゴシック" pitchFamily="49" charset="-128"/>
              <a:ea typeface="ＭＳ ゴシック" pitchFamily="49" charset="-128"/>
            </a:rPr>
            <a:t>13,555</a:t>
          </a:r>
          <a:r>
            <a:rPr kumimoji="1" lang="ja-JP" altLang="en-US" sz="900" baseline="0">
              <a:latin typeface="ＭＳ ゴシック" pitchFamily="49" charset="-128"/>
              <a:ea typeface="ＭＳ ゴシック" pitchFamily="49" charset="-128"/>
            </a:rPr>
            <a:t>百万円（前年度対比</a:t>
          </a:r>
          <a:r>
            <a:rPr kumimoji="1" lang="en-US" altLang="ja-JP" sz="900" baseline="0">
              <a:latin typeface="ＭＳ ゴシック" pitchFamily="49" charset="-128"/>
              <a:ea typeface="ＭＳ ゴシック" pitchFamily="49" charset="-128"/>
            </a:rPr>
            <a:t>312</a:t>
          </a:r>
          <a:r>
            <a:rPr kumimoji="1" lang="ja-JP" altLang="en-US" sz="900" baseline="0">
              <a:latin typeface="ＭＳ ゴシック" pitchFamily="49" charset="-128"/>
              <a:ea typeface="ＭＳ ゴシック" pitchFamily="49" charset="-128"/>
            </a:rPr>
            <a:t>百万円増）となっている。</a:t>
          </a:r>
        </a:p>
        <a:p>
          <a:r>
            <a:rPr kumimoji="1" lang="ja-JP" altLang="en-US" sz="900" baseline="0">
              <a:latin typeface="ＭＳ ゴシック" pitchFamily="49" charset="-128"/>
              <a:ea typeface="ＭＳ ゴシック" pitchFamily="49" charset="-128"/>
            </a:rPr>
            <a:t>　公営企業債等繰入見込額（公営企業債等償還に係る一般会計負担見込額）は、平成</a:t>
          </a:r>
          <a:r>
            <a:rPr kumimoji="1" lang="en-US" altLang="ja-JP" sz="900" baseline="0">
              <a:latin typeface="ＭＳ ゴシック" pitchFamily="49" charset="-128"/>
              <a:ea typeface="ＭＳ ゴシック" pitchFamily="49" charset="-128"/>
            </a:rPr>
            <a:t>22</a:t>
          </a:r>
          <a:r>
            <a:rPr kumimoji="1" lang="ja-JP" altLang="en-US" sz="900" baseline="0">
              <a:latin typeface="ＭＳ ゴシック" pitchFamily="49" charset="-128"/>
              <a:ea typeface="ＭＳ ゴシック" pitchFamily="49" charset="-128"/>
            </a:rPr>
            <a:t>年度をピークに減少しており、平成</a:t>
          </a:r>
          <a:r>
            <a:rPr kumimoji="1" lang="en-US" altLang="ja-JP" sz="900" baseline="0">
              <a:latin typeface="ＭＳ ゴシック" pitchFamily="49" charset="-128"/>
              <a:ea typeface="ＭＳ ゴシック" pitchFamily="49" charset="-128"/>
            </a:rPr>
            <a:t>27</a:t>
          </a:r>
          <a:r>
            <a:rPr kumimoji="1" lang="ja-JP" altLang="en-US" sz="900" baseline="0">
              <a:latin typeface="ＭＳ ゴシック" pitchFamily="49" charset="-128"/>
              <a:ea typeface="ＭＳ ゴシック" pitchFamily="49" charset="-128"/>
            </a:rPr>
            <a:t>年度末で</a:t>
          </a:r>
          <a:r>
            <a:rPr kumimoji="1" lang="en-US" altLang="ja-JP" sz="900" baseline="0">
              <a:latin typeface="ＭＳ ゴシック" pitchFamily="49" charset="-128"/>
              <a:ea typeface="ＭＳ ゴシック" pitchFamily="49" charset="-128"/>
            </a:rPr>
            <a:t>6,381</a:t>
          </a:r>
          <a:r>
            <a:rPr kumimoji="1" lang="ja-JP" altLang="en-US" sz="900" baseline="0">
              <a:latin typeface="ＭＳ ゴシック" pitchFamily="49" charset="-128"/>
              <a:ea typeface="ＭＳ ゴシック" pitchFamily="49" charset="-128"/>
            </a:rPr>
            <a:t>百万円（前年度対比▲</a:t>
          </a:r>
          <a:r>
            <a:rPr kumimoji="1" lang="en-US" altLang="ja-JP" sz="900" baseline="0">
              <a:latin typeface="ＭＳ ゴシック" pitchFamily="49" charset="-128"/>
              <a:ea typeface="ＭＳ ゴシック" pitchFamily="49" charset="-128"/>
            </a:rPr>
            <a:t>473</a:t>
          </a:r>
          <a:r>
            <a:rPr kumimoji="1" lang="ja-JP" altLang="en-US" sz="900" baseline="0">
              <a:latin typeface="ＭＳ ゴシック" pitchFamily="49" charset="-128"/>
              <a:ea typeface="ＭＳ ゴシック" pitchFamily="49" charset="-128"/>
            </a:rPr>
            <a:t>百万円）となっている。</a:t>
          </a:r>
        </a:p>
        <a:p>
          <a:r>
            <a:rPr kumimoji="1" lang="ja-JP" altLang="en-US" sz="900" baseline="0">
              <a:latin typeface="ＭＳ ゴシック" pitchFamily="49" charset="-128"/>
              <a:ea typeface="ＭＳ ゴシック" pitchFamily="49" charset="-128"/>
            </a:rPr>
            <a:t>　さらに、退職者の補充抑制による職員数削減に伴う退職手当負担見込額も年々減少しており、平成</a:t>
          </a:r>
          <a:r>
            <a:rPr kumimoji="1" lang="en-US" altLang="ja-JP" sz="900" baseline="0">
              <a:latin typeface="ＭＳ ゴシック" pitchFamily="49" charset="-128"/>
              <a:ea typeface="ＭＳ ゴシック" pitchFamily="49" charset="-128"/>
            </a:rPr>
            <a:t>27</a:t>
          </a:r>
          <a:r>
            <a:rPr kumimoji="1" lang="ja-JP" altLang="en-US" sz="900" baseline="0">
              <a:latin typeface="ＭＳ ゴシック" pitchFamily="49" charset="-128"/>
              <a:ea typeface="ＭＳ ゴシック" pitchFamily="49" charset="-128"/>
            </a:rPr>
            <a:t>年度は</a:t>
          </a:r>
          <a:r>
            <a:rPr kumimoji="1" lang="en-US" altLang="ja-JP" sz="900" baseline="0">
              <a:latin typeface="ＭＳ ゴシック" pitchFamily="49" charset="-128"/>
              <a:ea typeface="ＭＳ ゴシック" pitchFamily="49" charset="-128"/>
            </a:rPr>
            <a:t>1,714</a:t>
          </a:r>
          <a:r>
            <a:rPr kumimoji="1" lang="ja-JP" altLang="en-US" sz="900" baseline="0">
              <a:latin typeface="ＭＳ ゴシック" pitchFamily="49" charset="-128"/>
              <a:ea typeface="ＭＳ ゴシック" pitchFamily="49" charset="-128"/>
            </a:rPr>
            <a:t>百万円（前年度対比▲</a:t>
          </a:r>
          <a:r>
            <a:rPr kumimoji="1" lang="en-US" altLang="ja-JP" sz="900" baseline="0">
              <a:latin typeface="ＭＳ ゴシック" pitchFamily="49" charset="-128"/>
              <a:ea typeface="ＭＳ ゴシック" pitchFamily="49" charset="-128"/>
            </a:rPr>
            <a:t>128</a:t>
          </a:r>
          <a:r>
            <a:rPr kumimoji="1" lang="ja-JP" altLang="en-US" sz="900" baseline="0">
              <a:latin typeface="ＭＳ ゴシック" pitchFamily="49" charset="-128"/>
              <a:ea typeface="ＭＳ ゴシック" pitchFamily="49" charset="-128"/>
            </a:rPr>
            <a:t>百万円）となっている。</a:t>
          </a:r>
        </a:p>
        <a:p>
          <a:r>
            <a:rPr kumimoji="1" lang="ja-JP" altLang="en-US" sz="900" baseline="0">
              <a:latin typeface="ＭＳ ゴシック" pitchFamily="49" charset="-128"/>
              <a:ea typeface="ＭＳ ゴシック" pitchFamily="49" charset="-128"/>
            </a:rPr>
            <a:t>　一方で、将来負担比率算定上の分子から控除（マイナス）される充当可能基金現在高は、新残土処分場整備に係る基金の取り崩しにより</a:t>
          </a:r>
          <a:r>
            <a:rPr kumimoji="1" lang="en-US" altLang="ja-JP" sz="900" baseline="0">
              <a:latin typeface="ＭＳ ゴシック" pitchFamily="49" charset="-128"/>
              <a:ea typeface="ＭＳ ゴシック" pitchFamily="49" charset="-128"/>
            </a:rPr>
            <a:t>H27</a:t>
          </a:r>
          <a:r>
            <a:rPr kumimoji="1" lang="ja-JP" altLang="en-US" sz="900" baseline="0">
              <a:latin typeface="ＭＳ ゴシック" pitchFamily="49" charset="-128"/>
              <a:ea typeface="ＭＳ ゴシック" pitchFamily="49" charset="-128"/>
            </a:rPr>
            <a:t>年度末で</a:t>
          </a:r>
          <a:r>
            <a:rPr kumimoji="1" lang="en-US" altLang="ja-JP" sz="900" baseline="0">
              <a:latin typeface="ＭＳ ゴシック" pitchFamily="49" charset="-128"/>
              <a:ea typeface="ＭＳ ゴシック" pitchFamily="49" charset="-128"/>
            </a:rPr>
            <a:t>2,791</a:t>
          </a:r>
          <a:r>
            <a:rPr kumimoji="1" lang="ja-JP" altLang="en-US" sz="900" baseline="0">
              <a:latin typeface="ＭＳ ゴシック" pitchFamily="49" charset="-128"/>
              <a:ea typeface="ＭＳ ゴシック" pitchFamily="49" charset="-128"/>
            </a:rPr>
            <a:t>百万円（前年度対比▲</a:t>
          </a:r>
          <a:r>
            <a:rPr kumimoji="1" lang="en-US" altLang="ja-JP" sz="900" baseline="0">
              <a:latin typeface="ＭＳ ゴシック" pitchFamily="49" charset="-128"/>
              <a:ea typeface="ＭＳ ゴシック" pitchFamily="49" charset="-128"/>
            </a:rPr>
            <a:t>61</a:t>
          </a:r>
          <a:r>
            <a:rPr kumimoji="1" lang="ja-JP" altLang="en-US" sz="900" baseline="0">
              <a:latin typeface="ＭＳ ゴシック" pitchFamily="49" charset="-128"/>
              <a:ea typeface="ＭＳ ゴシック" pitchFamily="49" charset="-128"/>
            </a:rPr>
            <a:t>百万円）、減少傾向となっている。</a:t>
          </a:r>
        </a:p>
        <a:p>
          <a:r>
            <a:rPr kumimoji="1" lang="ja-JP" altLang="en-US" sz="900">
              <a:latin typeface="ＭＳ ゴシック" pitchFamily="49" charset="-128"/>
              <a:ea typeface="ＭＳ ゴシック" pitchFamily="49" charset="-128"/>
            </a:rPr>
            <a:t>　将来負担比率の分子は、地方債残高が増加したものの、公営企業債等繰入見込額（公営企業債等償還に係る一般会計負担見込額）が減少、さらに退職者の補充抑制による職員数削減に伴う退職手当負担見込額も減少し、分子が減少している。</a:t>
          </a:r>
        </a:p>
        <a:p>
          <a:r>
            <a:rPr kumimoji="1" lang="ja-JP" altLang="en-US" sz="900">
              <a:latin typeface="ＭＳ ゴシック" pitchFamily="49" charset="-128"/>
              <a:ea typeface="ＭＳ ゴシック" pitchFamily="49" charset="-128"/>
            </a:rPr>
            <a:t>　将来負担比率の分子が減少したことにより、将来負担比率が前年度と比較し改善している。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15,451
15,347
241.01
10,928,581
10,454,396
430,973
6,559,557
13,554,934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105.8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15,451
15,347
241.01
10,928,581
10,454,396
430,973
6,559,557
13,554,934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105.8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15,451
15,347
241.01
10,928,581
10,454,396
430,973
6,559,557
13,554,934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105.8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15,451
15,347
241.01
10,928,581
10,454,396
430,973
6,559,557
13,554,934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105.8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baseline="0">
              <a:latin typeface="ＭＳ Ｐゴシック"/>
            </a:rPr>
            <a:t>　</a:t>
          </a:r>
          <a:r>
            <a:rPr kumimoji="1" lang="ja-JP" altLang="en-US" sz="900" baseline="0">
              <a:latin typeface="ＭＳ Ｐゴシック"/>
            </a:rPr>
            <a:t>単年度財政力指数の推移は、平成</a:t>
          </a:r>
          <a:r>
            <a:rPr kumimoji="1" lang="en-US" altLang="ja-JP" sz="900" baseline="0">
              <a:latin typeface="ＭＳ Ｐゴシック"/>
            </a:rPr>
            <a:t>24</a:t>
          </a:r>
          <a:r>
            <a:rPr kumimoji="1" lang="ja-JP" altLang="en-US" sz="900" baseline="0">
              <a:latin typeface="ＭＳ Ｐゴシック"/>
            </a:rPr>
            <a:t>年度</a:t>
          </a:r>
          <a:r>
            <a:rPr kumimoji="1" lang="en-US" altLang="ja-JP" sz="900" baseline="0">
              <a:latin typeface="ＭＳ Ｐゴシック"/>
            </a:rPr>
            <a:t>0.254</a:t>
          </a:r>
          <a:r>
            <a:rPr kumimoji="1" lang="ja-JP" altLang="en-US" sz="900" baseline="0">
              <a:latin typeface="ＭＳ Ｐゴシック"/>
            </a:rPr>
            <a:t>、平成</a:t>
          </a:r>
          <a:r>
            <a:rPr kumimoji="1" lang="en-US" altLang="ja-JP" sz="900" baseline="0">
              <a:latin typeface="ＭＳ Ｐゴシック"/>
            </a:rPr>
            <a:t>25</a:t>
          </a:r>
          <a:r>
            <a:rPr kumimoji="1" lang="ja-JP" altLang="en-US" sz="900" baseline="0">
              <a:latin typeface="ＭＳ Ｐゴシック"/>
            </a:rPr>
            <a:t>年度</a:t>
          </a:r>
          <a:r>
            <a:rPr kumimoji="1" lang="en-US" altLang="ja-JP" sz="900" baseline="0">
              <a:latin typeface="ＭＳ Ｐゴシック"/>
            </a:rPr>
            <a:t>0.253</a:t>
          </a:r>
          <a:r>
            <a:rPr kumimoji="1" lang="ja-JP" altLang="en-US" sz="900" baseline="0">
              <a:latin typeface="ＭＳ Ｐゴシック"/>
            </a:rPr>
            <a:t>、平成</a:t>
          </a:r>
          <a:r>
            <a:rPr kumimoji="1" lang="en-US" altLang="ja-JP" sz="900" baseline="0">
              <a:latin typeface="ＭＳ Ｐゴシック"/>
            </a:rPr>
            <a:t>26</a:t>
          </a:r>
          <a:r>
            <a:rPr kumimoji="1" lang="ja-JP" altLang="en-US" sz="900" baseline="0">
              <a:latin typeface="ＭＳ Ｐゴシック"/>
            </a:rPr>
            <a:t>年度</a:t>
          </a:r>
          <a:r>
            <a:rPr kumimoji="1" lang="en-US" altLang="ja-JP" sz="900" baseline="0">
              <a:latin typeface="ＭＳ Ｐゴシック"/>
            </a:rPr>
            <a:t>0.258</a:t>
          </a:r>
          <a:r>
            <a:rPr kumimoji="1" lang="ja-JP" altLang="en-US" sz="900" baseline="0">
              <a:latin typeface="ＭＳ Ｐゴシック"/>
            </a:rPr>
            <a:t>、平成</a:t>
          </a:r>
          <a:r>
            <a:rPr kumimoji="1" lang="en-US" altLang="ja-JP" sz="900" baseline="0">
              <a:latin typeface="ＭＳ Ｐゴシック"/>
            </a:rPr>
            <a:t>27</a:t>
          </a:r>
          <a:r>
            <a:rPr kumimoji="1" lang="ja-JP" altLang="en-US" sz="900" baseline="0">
              <a:latin typeface="ＭＳ Ｐゴシック"/>
            </a:rPr>
            <a:t>年度</a:t>
          </a:r>
          <a:r>
            <a:rPr kumimoji="1" lang="en-US" altLang="ja-JP" sz="900" baseline="0">
              <a:latin typeface="ＭＳ Ｐゴシック"/>
            </a:rPr>
            <a:t>0.260</a:t>
          </a:r>
          <a:r>
            <a:rPr kumimoji="1" lang="ja-JP" altLang="en-US" sz="900" baseline="0">
              <a:latin typeface="ＭＳ Ｐゴシック"/>
            </a:rPr>
            <a:t>となっている。</a:t>
          </a:r>
        </a:p>
        <a:p>
          <a:r>
            <a:rPr kumimoji="1" lang="ja-JP" altLang="en-US" sz="900" baseline="0">
              <a:latin typeface="ＭＳ Ｐゴシック"/>
            </a:rPr>
            <a:t>　財政力指数は、当該年度以前</a:t>
          </a:r>
          <a:r>
            <a:rPr kumimoji="1" lang="en-US" altLang="ja-JP" sz="900" baseline="0">
              <a:latin typeface="ＭＳ Ｐゴシック"/>
            </a:rPr>
            <a:t>3</a:t>
          </a:r>
          <a:r>
            <a:rPr kumimoji="1" lang="ja-JP" altLang="en-US" sz="900" baseline="0">
              <a:latin typeface="ＭＳ Ｐゴシック"/>
            </a:rPr>
            <a:t>カ年の平均値となっており、平成</a:t>
          </a:r>
          <a:r>
            <a:rPr kumimoji="1" lang="en-US" altLang="ja-JP" sz="900" baseline="0">
              <a:latin typeface="ＭＳ Ｐゴシック"/>
            </a:rPr>
            <a:t>24</a:t>
          </a:r>
          <a:r>
            <a:rPr kumimoji="1" lang="ja-JP" altLang="en-US" sz="900" baseline="0">
              <a:latin typeface="ＭＳ Ｐゴシック"/>
            </a:rPr>
            <a:t>年度と平成</a:t>
          </a:r>
          <a:r>
            <a:rPr kumimoji="1" lang="en-US" altLang="ja-JP" sz="900" baseline="0">
              <a:latin typeface="ＭＳ Ｐゴシック"/>
            </a:rPr>
            <a:t>27</a:t>
          </a:r>
          <a:r>
            <a:rPr kumimoji="1" lang="ja-JP" altLang="en-US" sz="900" baseline="0">
              <a:latin typeface="ＭＳ Ｐゴシック"/>
            </a:rPr>
            <a:t>年度の単年度財政力指数の相殺により、平成</a:t>
          </a:r>
          <a:r>
            <a:rPr kumimoji="1" lang="en-US" altLang="ja-JP" sz="900" baseline="0">
              <a:latin typeface="ＭＳ Ｐゴシック"/>
            </a:rPr>
            <a:t>26</a:t>
          </a:r>
          <a:r>
            <a:rPr kumimoji="1" lang="ja-JP" altLang="en-US" sz="900" baseline="0">
              <a:latin typeface="ＭＳ Ｐゴシック"/>
            </a:rPr>
            <a:t>年度</a:t>
          </a:r>
          <a:r>
            <a:rPr kumimoji="1" lang="en-US" altLang="ja-JP" sz="900" baseline="0">
              <a:latin typeface="ＭＳ Ｐゴシック"/>
            </a:rPr>
            <a:t>0.255</a:t>
          </a:r>
          <a:r>
            <a:rPr kumimoji="1" lang="ja-JP" altLang="en-US" sz="900" baseline="0">
              <a:latin typeface="ＭＳ Ｐゴシック"/>
            </a:rPr>
            <a:t>から平成</a:t>
          </a:r>
          <a:r>
            <a:rPr kumimoji="1" lang="en-US" altLang="ja-JP" sz="900" baseline="0">
              <a:latin typeface="ＭＳ Ｐゴシック"/>
            </a:rPr>
            <a:t>27</a:t>
          </a:r>
          <a:r>
            <a:rPr kumimoji="1" lang="ja-JP" altLang="en-US" sz="900" baseline="0">
              <a:latin typeface="ＭＳ Ｐゴシック"/>
            </a:rPr>
            <a:t>年度</a:t>
          </a:r>
          <a:r>
            <a:rPr kumimoji="1" lang="en-US" altLang="ja-JP" sz="900" baseline="0">
              <a:latin typeface="ＭＳ Ｐゴシック"/>
            </a:rPr>
            <a:t>0.257</a:t>
          </a:r>
          <a:r>
            <a:rPr kumimoji="1" lang="ja-JP" altLang="en-US" sz="900" baseline="0">
              <a:latin typeface="ＭＳ Ｐゴシック"/>
            </a:rPr>
            <a:t>へ</a:t>
          </a:r>
          <a:r>
            <a:rPr kumimoji="1" lang="en-US" altLang="ja-JP" sz="900" baseline="0">
              <a:latin typeface="ＭＳ Ｐゴシック"/>
            </a:rPr>
            <a:t>0.002</a:t>
          </a:r>
          <a:r>
            <a:rPr kumimoji="1" lang="ja-JP" altLang="en-US" sz="900" baseline="0">
              <a:latin typeface="ＭＳ Ｐゴシック"/>
            </a:rPr>
            <a:t>％上昇した。</a:t>
          </a:r>
        </a:p>
        <a:p>
          <a:r>
            <a:rPr kumimoji="1" lang="ja-JP" altLang="en-US" sz="900" baseline="0">
              <a:latin typeface="ＭＳ Ｐゴシック"/>
            </a:rPr>
            <a:t>　平成</a:t>
          </a:r>
          <a:r>
            <a:rPr kumimoji="1" lang="en-US" altLang="ja-JP" sz="900" baseline="0">
              <a:latin typeface="ＭＳ Ｐゴシック"/>
            </a:rPr>
            <a:t>26</a:t>
          </a:r>
          <a:r>
            <a:rPr kumimoji="1" lang="ja-JP" altLang="en-US" sz="900" baseline="0">
              <a:latin typeface="ＭＳ Ｐゴシック"/>
            </a:rPr>
            <a:t>年</a:t>
          </a:r>
          <a:r>
            <a:rPr kumimoji="1" lang="en-US" altLang="ja-JP" sz="900" baseline="0">
              <a:latin typeface="ＭＳ Ｐゴシック"/>
            </a:rPr>
            <a:t>4</a:t>
          </a:r>
          <a:r>
            <a:rPr kumimoji="1" lang="ja-JP" altLang="en-US" sz="900" baseline="0">
              <a:latin typeface="ＭＳ Ｐゴシック"/>
            </a:rPr>
            <a:t>月</a:t>
          </a:r>
          <a:r>
            <a:rPr kumimoji="1" lang="en-US" altLang="ja-JP" sz="900" baseline="0">
              <a:latin typeface="ＭＳ Ｐゴシック"/>
            </a:rPr>
            <a:t>1</a:t>
          </a:r>
          <a:r>
            <a:rPr kumimoji="1" lang="ja-JP" altLang="en-US" sz="900" baseline="0">
              <a:latin typeface="ＭＳ Ｐゴシック"/>
            </a:rPr>
            <a:t>日からの消費税及び地方消費税率の引上げ（</a:t>
          </a:r>
          <a:r>
            <a:rPr kumimoji="1" lang="en-US" altLang="ja-JP" sz="900" baseline="0">
              <a:latin typeface="ＭＳ Ｐゴシック"/>
            </a:rPr>
            <a:t>5</a:t>
          </a:r>
          <a:r>
            <a:rPr kumimoji="1" lang="ja-JP" altLang="en-US" sz="900" baseline="0">
              <a:latin typeface="ＭＳ Ｐゴシック"/>
            </a:rPr>
            <a:t>％から</a:t>
          </a:r>
          <a:r>
            <a:rPr kumimoji="1" lang="en-US" altLang="ja-JP" sz="900" baseline="0">
              <a:latin typeface="ＭＳ Ｐゴシック"/>
            </a:rPr>
            <a:t>8</a:t>
          </a:r>
          <a:r>
            <a:rPr kumimoji="1" lang="ja-JP" altLang="en-US" sz="900" baseline="0">
              <a:latin typeface="ＭＳ Ｐゴシック"/>
            </a:rPr>
            <a:t>％に変更）に伴い、地方消費税交付金が増となり、財政力指数計算上の分子となる基準財政収入額の増に伴い、財政力指数が上昇（改善）した。</a:t>
          </a:r>
        </a:p>
        <a:p>
          <a:r>
            <a:rPr kumimoji="1" lang="ja-JP" altLang="en-US" sz="900" baseline="0">
              <a:latin typeface="ＭＳ Ｐゴシック"/>
            </a:rPr>
            <a:t>　人口の減少や全国平均を上回る高齢化率に加え、長引く景気低迷による個人・法人税の減収、地価の下落に伴う固定資産税の減収等により、税収増が見込めず財政基盤が弱い状況となっており、財政力指数は、類似団体平均を大きく下回っている。今後も退職者の補充抑制など人件費の削減、投資的経費の抑制をはじめとした歳出削減、町税の徴収強化などの取組みを通じて、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15724</xdr:rowOff>
    </xdr:to>
    <xdr:cxnSp macro="">
      <xdr:nvCxnSpPr>
        <xdr:cNvPr id="69" name="直線コネクタ 68"/>
        <xdr:cNvCxnSpPr/>
      </xdr:nvCxnSpPr>
      <xdr:spPr>
        <a:xfrm flipV="1">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15724</xdr:rowOff>
    </xdr:to>
    <xdr:cxnSp macro="">
      <xdr:nvCxnSpPr>
        <xdr:cNvPr id="72" name="直線コネクタ 71"/>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4" name="テキスト ボックス 73"/>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44</xdr:row>
      <xdr:rowOff>4233</xdr:rowOff>
    </xdr:to>
    <xdr:cxnSp macro="">
      <xdr:nvCxnSpPr>
        <xdr:cNvPr id="78" name="直線コネクタ 77"/>
        <xdr:cNvCxnSpPr/>
      </xdr:nvCxnSpPr>
      <xdr:spPr>
        <a:xfrm>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1" name="フローチャート : 判断 80"/>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2" name="テキスト ボックス 81"/>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8" name="円/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9"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2" name="円/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50" baseline="0">
              <a:latin typeface="ＭＳ Ｐゴシック"/>
            </a:rPr>
            <a:t>　経常収支比率算定上の分子となる経常経費充当一般財源のうち、人件費は退職者の補充抑制により人件費削減の努力を行い</a:t>
          </a:r>
          <a:r>
            <a:rPr kumimoji="1" lang="en-US" altLang="ja-JP" sz="850" baseline="0">
              <a:latin typeface="ＭＳ Ｐゴシック"/>
            </a:rPr>
            <a:t>148,584</a:t>
          </a:r>
          <a:r>
            <a:rPr kumimoji="1" lang="ja-JP" altLang="en-US" sz="850" baseline="0">
              <a:latin typeface="ＭＳ Ｐゴシック"/>
            </a:rPr>
            <a:t>千円減、さらに公債費は平成</a:t>
          </a:r>
          <a:r>
            <a:rPr kumimoji="1" lang="en-US" altLang="ja-JP" sz="850" baseline="0">
              <a:latin typeface="ＭＳ Ｐゴシック"/>
            </a:rPr>
            <a:t>20</a:t>
          </a:r>
          <a:r>
            <a:rPr kumimoji="1" lang="ja-JP" altLang="en-US" sz="850" baseline="0">
              <a:latin typeface="ＭＳ Ｐゴシック"/>
            </a:rPr>
            <a:t>年度以降新規発行地方債を抑制してきたことにより返済額が減少し</a:t>
          </a:r>
          <a:r>
            <a:rPr kumimoji="1" lang="en-US" altLang="ja-JP" sz="850" baseline="0">
              <a:latin typeface="ＭＳ Ｐゴシック"/>
            </a:rPr>
            <a:t>27,751</a:t>
          </a:r>
          <a:r>
            <a:rPr kumimoji="1" lang="ja-JP" altLang="en-US" sz="850" baseline="0">
              <a:latin typeface="ＭＳ Ｐゴシック"/>
            </a:rPr>
            <a:t>千円減となった。一方で、扶助費及び物件費が増大したものの、経常経費充当一般財源総額では</a:t>
          </a:r>
          <a:r>
            <a:rPr kumimoji="1" lang="en-US" altLang="ja-JP" sz="850" baseline="0">
              <a:latin typeface="ＭＳ Ｐゴシック"/>
            </a:rPr>
            <a:t>5,607,476</a:t>
          </a:r>
          <a:r>
            <a:rPr kumimoji="1" lang="ja-JP" altLang="en-US" sz="850" baseline="0">
              <a:latin typeface="ＭＳ Ｐゴシック"/>
            </a:rPr>
            <a:t>千円（対前年比</a:t>
          </a:r>
          <a:r>
            <a:rPr kumimoji="1" lang="en-US" altLang="ja-JP" sz="850" baseline="0">
              <a:latin typeface="ＭＳ Ｐゴシック"/>
            </a:rPr>
            <a:t>144,156</a:t>
          </a:r>
          <a:r>
            <a:rPr kumimoji="1" lang="ja-JP" altLang="en-US" sz="850" baseline="0">
              <a:latin typeface="ＭＳ Ｐゴシック"/>
            </a:rPr>
            <a:t>千円減）となった。</a:t>
          </a:r>
        </a:p>
        <a:p>
          <a:r>
            <a:rPr kumimoji="1" lang="ja-JP" altLang="en-US" sz="850" baseline="0">
              <a:latin typeface="ＭＳ Ｐゴシック"/>
            </a:rPr>
            <a:t>　経常収支比率算定上の分母となる経常一般財源は、地方税（対前年比</a:t>
          </a:r>
          <a:r>
            <a:rPr kumimoji="1" lang="en-US" altLang="ja-JP" sz="850" baseline="0">
              <a:latin typeface="ＭＳ Ｐゴシック"/>
            </a:rPr>
            <a:t>56,412</a:t>
          </a:r>
          <a:r>
            <a:rPr kumimoji="1" lang="ja-JP" altLang="en-US" sz="850" baseline="0">
              <a:latin typeface="ＭＳ Ｐゴシック"/>
            </a:rPr>
            <a:t>千円減）、利子割交付金、配当割交付金が減となったものの、地方譲与税、地方消費税交付金（対前年比</a:t>
          </a:r>
          <a:r>
            <a:rPr kumimoji="1" lang="en-US" altLang="ja-JP" sz="850" baseline="0">
              <a:latin typeface="ＭＳ Ｐゴシック"/>
            </a:rPr>
            <a:t>109,074</a:t>
          </a:r>
          <a:r>
            <a:rPr kumimoji="1" lang="ja-JP" altLang="en-US" sz="850" baseline="0">
              <a:latin typeface="ＭＳ Ｐゴシック"/>
            </a:rPr>
            <a:t>千円増）、自動車取得税交付金（対前年比</a:t>
          </a:r>
          <a:r>
            <a:rPr kumimoji="1" lang="en-US" altLang="ja-JP" sz="850" baseline="0">
              <a:latin typeface="ＭＳ Ｐゴシック"/>
            </a:rPr>
            <a:t>10,949</a:t>
          </a:r>
          <a:r>
            <a:rPr kumimoji="1" lang="ja-JP" altLang="en-US" sz="850" baseline="0">
              <a:latin typeface="ＭＳ Ｐゴシック"/>
            </a:rPr>
            <a:t>千円増）、普通交付税（対前年比</a:t>
          </a:r>
          <a:r>
            <a:rPr kumimoji="1" lang="en-US" altLang="ja-JP" sz="850" baseline="0">
              <a:latin typeface="ＭＳ Ｐゴシック"/>
            </a:rPr>
            <a:t>10,073</a:t>
          </a:r>
          <a:r>
            <a:rPr kumimoji="1" lang="ja-JP" altLang="en-US" sz="850" baseline="0">
              <a:latin typeface="ＭＳ Ｐゴシック"/>
            </a:rPr>
            <a:t>千円増）等が増となり分母総額は</a:t>
          </a:r>
          <a:r>
            <a:rPr kumimoji="1" lang="en-US" altLang="ja-JP" sz="850" baseline="0">
              <a:latin typeface="ＭＳ Ｐゴシック"/>
            </a:rPr>
            <a:t>6,655,927</a:t>
          </a:r>
          <a:r>
            <a:rPr kumimoji="1" lang="ja-JP" altLang="en-US" sz="850" baseline="0">
              <a:latin typeface="ＭＳ Ｐゴシック"/>
            </a:rPr>
            <a:t>千円（対前年比</a:t>
          </a:r>
          <a:r>
            <a:rPr kumimoji="1" lang="en-US" altLang="ja-JP" sz="850" baseline="0">
              <a:latin typeface="ＭＳ Ｐゴシック"/>
            </a:rPr>
            <a:t>42,667</a:t>
          </a:r>
          <a:r>
            <a:rPr kumimoji="1" lang="ja-JP" altLang="en-US" sz="850" baseline="0">
              <a:latin typeface="ＭＳ Ｐゴシック"/>
            </a:rPr>
            <a:t>千円増）となった。</a:t>
          </a:r>
        </a:p>
        <a:p>
          <a:r>
            <a:rPr kumimoji="1" lang="ja-JP" altLang="en-US" sz="850" baseline="0">
              <a:latin typeface="ＭＳ Ｐゴシック"/>
            </a:rPr>
            <a:t>　結果、分子は減、分母が増となり、経常収支比率を引き下げ、対前年度比</a:t>
          </a:r>
          <a:r>
            <a:rPr kumimoji="1" lang="en-US" altLang="ja-JP" sz="850" baseline="0">
              <a:latin typeface="ＭＳ Ｐゴシック"/>
            </a:rPr>
            <a:t>2.8</a:t>
          </a:r>
          <a:r>
            <a:rPr kumimoji="1" lang="ja-JP" altLang="en-US" sz="850" baseline="0">
              <a:latin typeface="ＭＳ Ｐゴシック"/>
            </a:rPr>
            <a:t>％減（改善）の</a:t>
          </a:r>
          <a:r>
            <a:rPr kumimoji="1" lang="en-US" altLang="ja-JP" sz="850" baseline="0">
              <a:latin typeface="ＭＳ Ｐゴシック"/>
            </a:rPr>
            <a:t>84.2</a:t>
          </a:r>
          <a:r>
            <a:rPr kumimoji="1" lang="ja-JP" altLang="en-US" sz="850" baseline="0">
              <a:latin typeface="ＭＳ Ｐゴシック"/>
            </a:rPr>
            <a:t>％となった。</a:t>
          </a:r>
        </a:p>
        <a:p>
          <a:r>
            <a:rPr kumimoji="1" lang="ja-JP" altLang="en-US" sz="850" baseline="0">
              <a:latin typeface="ＭＳ Ｐゴシック"/>
            </a:rPr>
            <a:t>　経常収支比率は、類似団体と比較し</a:t>
          </a:r>
          <a:r>
            <a:rPr kumimoji="1" lang="en-US" altLang="ja-JP" sz="850" baseline="0">
              <a:latin typeface="ＭＳ Ｐゴシック"/>
            </a:rPr>
            <a:t>2.0</a:t>
          </a:r>
          <a:r>
            <a:rPr kumimoji="1" lang="ja-JP" altLang="en-US" sz="850" baseline="0">
              <a:latin typeface="ＭＳ Ｐゴシック"/>
            </a:rPr>
            <a:t>％下回ったものの依然として高率であるため、今後も退職者の補充抑制など人件費の削減を行い、経常収支比率の改善を目指す</a:t>
          </a:r>
          <a:r>
            <a:rPr kumimoji="1" lang="en-US" altLang="ja-JP" sz="850" baseline="0">
              <a:latin typeface="ＭＳ Ｐゴシック"/>
            </a:rPr>
            <a:t>｡</a:t>
          </a:r>
          <a:endParaRPr kumimoji="1" lang="ja-JP" altLang="en-US" sz="850" baseline="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126492</xdr:rowOff>
    </xdr:from>
    <xdr:to>
      <xdr:col>7</xdr:col>
      <xdr:colOff>152400</xdr:colOff>
      <xdr:row>63</xdr:row>
      <xdr:rowOff>90170</xdr:rowOff>
    </xdr:to>
    <xdr:cxnSp macro="">
      <xdr:nvCxnSpPr>
        <xdr:cNvPr id="130" name="直線コネクタ 129"/>
        <xdr:cNvCxnSpPr/>
      </xdr:nvCxnSpPr>
      <xdr:spPr>
        <a:xfrm flipV="1">
          <a:off x="4114800" y="1075639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144289</xdr:rowOff>
    </xdr:from>
    <xdr:ext cx="762000" cy="259045"/>
    <xdr:sp macro="" textlink="">
      <xdr:nvSpPr>
        <xdr:cNvPr id="131" name="財政構造の弾力性平均値テキスト"/>
        <xdr:cNvSpPr txBox="1"/>
      </xdr:nvSpPr>
      <xdr:spPr>
        <a:xfrm>
          <a:off x="5041900" y="1077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63</xdr:row>
      <xdr:rowOff>90170</xdr:rowOff>
    </xdr:to>
    <xdr:cxnSp macro="">
      <xdr:nvCxnSpPr>
        <xdr:cNvPr id="133" name="直線コネクタ 132"/>
        <xdr:cNvCxnSpPr/>
      </xdr:nvCxnSpPr>
      <xdr:spPr>
        <a:xfrm>
          <a:off x="3225800" y="1083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126238</xdr:rowOff>
    </xdr:from>
    <xdr:to>
      <xdr:col>6</xdr:col>
      <xdr:colOff>50800</xdr:colOff>
      <xdr:row>64</xdr:row>
      <xdr:rowOff>56388</xdr:rowOff>
    </xdr:to>
    <xdr:sp macro="" textlink="">
      <xdr:nvSpPr>
        <xdr:cNvPr id="134" name="フローチャート : 判断 133"/>
        <xdr:cNvSpPr/>
      </xdr:nvSpPr>
      <xdr:spPr>
        <a:xfrm>
          <a:off x="4064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35" name="テキスト ボックス 134"/>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32258</xdr:rowOff>
    </xdr:from>
    <xdr:to>
      <xdr:col>4</xdr:col>
      <xdr:colOff>482600</xdr:colOff>
      <xdr:row>63</xdr:row>
      <xdr:rowOff>138430</xdr:rowOff>
    </xdr:to>
    <xdr:cxnSp macro="">
      <xdr:nvCxnSpPr>
        <xdr:cNvPr id="136" name="直線コネクタ 135"/>
        <xdr:cNvCxnSpPr/>
      </xdr:nvCxnSpPr>
      <xdr:spPr>
        <a:xfrm flipV="1">
          <a:off x="2336800" y="108336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77978</xdr:rowOff>
    </xdr:from>
    <xdr:to>
      <xdr:col>4</xdr:col>
      <xdr:colOff>533400</xdr:colOff>
      <xdr:row>64</xdr:row>
      <xdr:rowOff>8128</xdr:rowOff>
    </xdr:to>
    <xdr:sp macro="" textlink="">
      <xdr:nvSpPr>
        <xdr:cNvPr id="137" name="フローチャート : 判断 136"/>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164355</xdr:rowOff>
    </xdr:from>
    <xdr:ext cx="762000" cy="259045"/>
    <xdr:sp macro="" textlink="">
      <xdr:nvSpPr>
        <xdr:cNvPr id="138" name="テキスト ボックス 137"/>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64</xdr:row>
      <xdr:rowOff>53848</xdr:rowOff>
    </xdr:to>
    <xdr:cxnSp macro="">
      <xdr:nvCxnSpPr>
        <xdr:cNvPr id="139" name="直線コネクタ 138"/>
        <xdr:cNvCxnSpPr/>
      </xdr:nvCxnSpPr>
      <xdr:spPr>
        <a:xfrm flipV="1">
          <a:off x="1447800" y="1093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111760</xdr:rowOff>
    </xdr:from>
    <xdr:to>
      <xdr:col>3</xdr:col>
      <xdr:colOff>330200</xdr:colOff>
      <xdr:row>64</xdr:row>
      <xdr:rowOff>41910</xdr:rowOff>
    </xdr:to>
    <xdr:sp macro="" textlink="">
      <xdr:nvSpPr>
        <xdr:cNvPr id="140" name="フローチャート : 判断 139"/>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41" name="テキスト ボックス 140"/>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68326</xdr:rowOff>
    </xdr:from>
    <xdr:to>
      <xdr:col>2</xdr:col>
      <xdr:colOff>127000</xdr:colOff>
      <xdr:row>63</xdr:row>
      <xdr:rowOff>169926</xdr:rowOff>
    </xdr:to>
    <xdr:sp macro="" textlink="">
      <xdr:nvSpPr>
        <xdr:cNvPr id="142" name="フローチャート : 判断 141"/>
        <xdr:cNvSpPr/>
      </xdr:nvSpPr>
      <xdr:spPr>
        <a:xfrm>
          <a:off x="1397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8653</xdr:rowOff>
    </xdr:from>
    <xdr:ext cx="762000" cy="259045"/>
    <xdr:sp macro="" textlink="">
      <xdr:nvSpPr>
        <xdr:cNvPr id="143" name="テキスト ボックス 142"/>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9" name="円/楕円 148"/>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92219</xdr:rowOff>
    </xdr:from>
    <xdr:ext cx="762000" cy="259045"/>
    <xdr:sp macro="" textlink="">
      <xdr:nvSpPr>
        <xdr:cNvPr id="150" name="財政構造の弾力性該当値テキスト"/>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1" name="円/楕円 150"/>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52" name="テキスト ボックス 151"/>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152908</xdr:rowOff>
    </xdr:from>
    <xdr:to>
      <xdr:col>4</xdr:col>
      <xdr:colOff>533400</xdr:colOff>
      <xdr:row>63</xdr:row>
      <xdr:rowOff>83058</xdr:rowOff>
    </xdr:to>
    <xdr:sp macro="" textlink="">
      <xdr:nvSpPr>
        <xdr:cNvPr id="153" name="円/楕円 152"/>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93235</xdr:rowOff>
    </xdr:from>
    <xdr:ext cx="762000" cy="259045"/>
    <xdr:sp macro="" textlink="">
      <xdr:nvSpPr>
        <xdr:cNvPr id="154" name="テキスト ボックス 153"/>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5" name="円/楕円 154"/>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27957</xdr:rowOff>
    </xdr:from>
    <xdr:ext cx="762000" cy="259045"/>
    <xdr:sp macro="" textlink="">
      <xdr:nvSpPr>
        <xdr:cNvPr id="156" name="テキスト ボックス 155"/>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57" name="円/楕円 156"/>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58" name="テキスト ボックス 157"/>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[204,755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人件費は、退職者の補充抑制により削減に取り組んでいる。</a:t>
          </a:r>
        </a:p>
        <a:p>
          <a:r>
            <a:rPr kumimoji="1" lang="ja-JP" altLang="en-US" sz="1100">
              <a:latin typeface="ＭＳ Ｐゴシック"/>
            </a:rPr>
            <a:t>　物件費は、町公共施設等総合管理計画・固定資産台帳整備業務委託、社会保障税番号システム改修業務委託、個人番号カード交付事務、臨時福祉給付金給付にかかる電算システム改修業務委託、子育て世帯臨時特例給付金給付にかかる電算システム改修業務委託、消防団用消防デジタル無線装置購入費の増等により、増高した。</a:t>
          </a:r>
        </a:p>
        <a:p>
          <a:r>
            <a:rPr kumimoji="1" lang="ja-JP" altLang="en-US" sz="1100">
              <a:latin typeface="ＭＳ Ｐゴシック"/>
            </a:rPr>
            <a:t>　人口一人あたり人件費・物件費等の状況は、類似団体平均より依然として高い。職員の節約意識の向上、「もったいない運動」の推進、コスト意識の高揚、競争による経費削減を図る。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107020</xdr:rowOff>
    </xdr:from>
    <xdr:to>
      <xdr:col>7</xdr:col>
      <xdr:colOff>152400</xdr:colOff>
      <xdr:row>83</xdr:row>
      <xdr:rowOff>156297</xdr:rowOff>
    </xdr:to>
    <xdr:cxnSp macro="">
      <xdr:nvCxnSpPr>
        <xdr:cNvPr id="191" name="直線コネクタ 190"/>
        <xdr:cNvCxnSpPr/>
      </xdr:nvCxnSpPr>
      <xdr:spPr>
        <a:xfrm>
          <a:off x="4114800" y="14337370"/>
          <a:ext cx="838200" cy="4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69072</xdr:rowOff>
    </xdr:from>
    <xdr:to>
      <xdr:col>6</xdr:col>
      <xdr:colOff>0</xdr:colOff>
      <xdr:row>83</xdr:row>
      <xdr:rowOff>107020</xdr:rowOff>
    </xdr:to>
    <xdr:cxnSp macro="">
      <xdr:nvCxnSpPr>
        <xdr:cNvPr id="194" name="直線コネクタ 193"/>
        <xdr:cNvCxnSpPr/>
      </xdr:nvCxnSpPr>
      <xdr:spPr>
        <a:xfrm>
          <a:off x="3225800" y="14299422"/>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169126</xdr:rowOff>
    </xdr:from>
    <xdr:to>
      <xdr:col>6</xdr:col>
      <xdr:colOff>50800</xdr:colOff>
      <xdr:row>82</xdr:row>
      <xdr:rowOff>99276</xdr:rowOff>
    </xdr:to>
    <xdr:sp macro="" textlink="">
      <xdr:nvSpPr>
        <xdr:cNvPr id="195" name="フローチャート : 判断 194"/>
        <xdr:cNvSpPr/>
      </xdr:nvSpPr>
      <xdr:spPr>
        <a:xfrm>
          <a:off x="4064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109453</xdr:rowOff>
    </xdr:from>
    <xdr:ext cx="736600" cy="259045"/>
    <xdr:sp macro="" textlink="">
      <xdr:nvSpPr>
        <xdr:cNvPr id="196" name="テキスト ボックス 195"/>
        <xdr:cNvSpPr txBox="1"/>
      </xdr:nvSpPr>
      <xdr:spPr>
        <a:xfrm>
          <a:off x="3733800" y="13825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69072</xdr:rowOff>
    </xdr:from>
    <xdr:to>
      <xdr:col>4</xdr:col>
      <xdr:colOff>482600</xdr:colOff>
      <xdr:row>83</xdr:row>
      <xdr:rowOff>70776</xdr:rowOff>
    </xdr:to>
    <xdr:cxnSp macro="">
      <xdr:nvCxnSpPr>
        <xdr:cNvPr id="197" name="直線コネクタ 196"/>
        <xdr:cNvCxnSpPr/>
      </xdr:nvCxnSpPr>
      <xdr:spPr>
        <a:xfrm flipV="1">
          <a:off x="2336800" y="14299422"/>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116287</xdr:rowOff>
    </xdr:from>
    <xdr:to>
      <xdr:col>4</xdr:col>
      <xdr:colOff>533400</xdr:colOff>
      <xdr:row>82</xdr:row>
      <xdr:rowOff>46437</xdr:rowOff>
    </xdr:to>
    <xdr:sp macro="" textlink="">
      <xdr:nvSpPr>
        <xdr:cNvPr id="198" name="フローチャート : 判断 197"/>
        <xdr:cNvSpPr/>
      </xdr:nvSpPr>
      <xdr:spPr>
        <a:xfrm>
          <a:off x="3175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56614</xdr:rowOff>
    </xdr:from>
    <xdr:ext cx="762000" cy="259045"/>
    <xdr:sp macro="" textlink="">
      <xdr:nvSpPr>
        <xdr:cNvPr id="199" name="テキスト ボックス 198"/>
        <xdr:cNvSpPr txBox="1"/>
      </xdr:nvSpPr>
      <xdr:spPr>
        <a:xfrm>
          <a:off x="2844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70776</xdr:rowOff>
    </xdr:from>
    <xdr:to>
      <xdr:col>3</xdr:col>
      <xdr:colOff>279400</xdr:colOff>
      <xdr:row>83</xdr:row>
      <xdr:rowOff>97227</xdr:rowOff>
    </xdr:to>
    <xdr:cxnSp macro="">
      <xdr:nvCxnSpPr>
        <xdr:cNvPr id="200" name="直線コネクタ 199"/>
        <xdr:cNvCxnSpPr/>
      </xdr:nvCxnSpPr>
      <xdr:spPr>
        <a:xfrm flipV="1">
          <a:off x="1447800" y="14301126"/>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130577</xdr:rowOff>
    </xdr:from>
    <xdr:to>
      <xdr:col>3</xdr:col>
      <xdr:colOff>330200</xdr:colOff>
      <xdr:row>82</xdr:row>
      <xdr:rowOff>60727</xdr:rowOff>
    </xdr:to>
    <xdr:sp macro="" textlink="">
      <xdr:nvSpPr>
        <xdr:cNvPr id="201" name="フローチャート : 判断 200"/>
        <xdr:cNvSpPr/>
      </xdr:nvSpPr>
      <xdr:spPr>
        <a:xfrm>
          <a:off x="2286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70904</xdr:rowOff>
    </xdr:from>
    <xdr:ext cx="762000" cy="259045"/>
    <xdr:sp macro="" textlink="">
      <xdr:nvSpPr>
        <xdr:cNvPr id="202" name="テキスト ボックス 201"/>
        <xdr:cNvSpPr txBox="1"/>
      </xdr:nvSpPr>
      <xdr:spPr>
        <a:xfrm>
          <a:off x="1955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168142</xdr:rowOff>
    </xdr:from>
    <xdr:to>
      <xdr:col>2</xdr:col>
      <xdr:colOff>127000</xdr:colOff>
      <xdr:row>82</xdr:row>
      <xdr:rowOff>98292</xdr:rowOff>
    </xdr:to>
    <xdr:sp macro="" textlink="">
      <xdr:nvSpPr>
        <xdr:cNvPr id="203" name="フローチャート : 判断 202"/>
        <xdr:cNvSpPr/>
      </xdr:nvSpPr>
      <xdr:spPr>
        <a:xfrm>
          <a:off x="1397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108469</xdr:rowOff>
    </xdr:from>
    <xdr:ext cx="762000" cy="259045"/>
    <xdr:sp macro="" textlink="">
      <xdr:nvSpPr>
        <xdr:cNvPr id="204" name="テキスト ボックス 203"/>
        <xdr:cNvSpPr txBox="1"/>
      </xdr:nvSpPr>
      <xdr:spPr>
        <a:xfrm>
          <a:off x="1066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105497</xdr:rowOff>
    </xdr:from>
    <xdr:to>
      <xdr:col>7</xdr:col>
      <xdr:colOff>203200</xdr:colOff>
      <xdr:row>84</xdr:row>
      <xdr:rowOff>35647</xdr:rowOff>
    </xdr:to>
    <xdr:sp macro="" textlink="">
      <xdr:nvSpPr>
        <xdr:cNvPr id="210" name="円/楕円 209"/>
        <xdr:cNvSpPr/>
      </xdr:nvSpPr>
      <xdr:spPr>
        <a:xfrm>
          <a:off x="4902200" y="143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77574</xdr:rowOff>
    </xdr:from>
    <xdr:ext cx="762000" cy="259045"/>
    <xdr:sp macro="" textlink="">
      <xdr:nvSpPr>
        <xdr:cNvPr id="211" name="人件費・物件費等の状況該当値テキスト"/>
        <xdr:cNvSpPr txBox="1"/>
      </xdr:nvSpPr>
      <xdr:spPr>
        <a:xfrm>
          <a:off x="5041900" y="1430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204,755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56220</xdr:rowOff>
    </xdr:from>
    <xdr:to>
      <xdr:col>6</xdr:col>
      <xdr:colOff>50800</xdr:colOff>
      <xdr:row>83</xdr:row>
      <xdr:rowOff>157820</xdr:rowOff>
    </xdr:to>
    <xdr:sp macro="" textlink="">
      <xdr:nvSpPr>
        <xdr:cNvPr id="212" name="円/楕円 211"/>
        <xdr:cNvSpPr/>
      </xdr:nvSpPr>
      <xdr:spPr>
        <a:xfrm>
          <a:off x="4064000" y="142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142597</xdr:rowOff>
    </xdr:from>
    <xdr:ext cx="736600" cy="259045"/>
    <xdr:sp macro="" textlink="">
      <xdr:nvSpPr>
        <xdr:cNvPr id="213" name="テキスト ボックス 212"/>
        <xdr:cNvSpPr txBox="1"/>
      </xdr:nvSpPr>
      <xdr:spPr>
        <a:xfrm>
          <a:off x="3733800" y="1437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194,544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18272</xdr:rowOff>
    </xdr:from>
    <xdr:to>
      <xdr:col>4</xdr:col>
      <xdr:colOff>533400</xdr:colOff>
      <xdr:row>83</xdr:row>
      <xdr:rowOff>119872</xdr:rowOff>
    </xdr:to>
    <xdr:sp macro="" textlink="">
      <xdr:nvSpPr>
        <xdr:cNvPr id="214" name="円/楕円 213"/>
        <xdr:cNvSpPr/>
      </xdr:nvSpPr>
      <xdr:spPr>
        <a:xfrm>
          <a:off x="3175000" y="1424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104649</xdr:rowOff>
    </xdr:from>
    <xdr:ext cx="762000" cy="259045"/>
    <xdr:sp macro="" textlink="">
      <xdr:nvSpPr>
        <xdr:cNvPr id="215" name="テキスト ボックス 214"/>
        <xdr:cNvSpPr txBox="1"/>
      </xdr:nvSpPr>
      <xdr:spPr>
        <a:xfrm>
          <a:off x="2844800" y="1433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186,681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19976</xdr:rowOff>
    </xdr:from>
    <xdr:to>
      <xdr:col>3</xdr:col>
      <xdr:colOff>330200</xdr:colOff>
      <xdr:row>83</xdr:row>
      <xdr:rowOff>121576</xdr:rowOff>
    </xdr:to>
    <xdr:sp macro="" textlink="">
      <xdr:nvSpPr>
        <xdr:cNvPr id="216" name="円/楕円 215"/>
        <xdr:cNvSpPr/>
      </xdr:nvSpPr>
      <xdr:spPr>
        <a:xfrm>
          <a:off x="2286000" y="142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106353</xdr:rowOff>
    </xdr:from>
    <xdr:ext cx="762000" cy="259045"/>
    <xdr:sp macro="" textlink="">
      <xdr:nvSpPr>
        <xdr:cNvPr id="217" name="テキスト ボックス 216"/>
        <xdr:cNvSpPr txBox="1"/>
      </xdr:nvSpPr>
      <xdr:spPr>
        <a:xfrm>
          <a:off x="1955800" y="1433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187,034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46427</xdr:rowOff>
    </xdr:from>
    <xdr:to>
      <xdr:col>2</xdr:col>
      <xdr:colOff>127000</xdr:colOff>
      <xdr:row>83</xdr:row>
      <xdr:rowOff>148027</xdr:rowOff>
    </xdr:to>
    <xdr:sp macro="" textlink="">
      <xdr:nvSpPr>
        <xdr:cNvPr id="218" name="円/楕円 217"/>
        <xdr:cNvSpPr/>
      </xdr:nvSpPr>
      <xdr:spPr>
        <a:xfrm>
          <a:off x="1397000" y="142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132804</xdr:rowOff>
    </xdr:from>
    <xdr:ext cx="762000" cy="259045"/>
    <xdr:sp macro="" textlink="">
      <xdr:nvSpPr>
        <xdr:cNvPr id="219" name="テキスト ボックス 218"/>
        <xdr:cNvSpPr txBox="1"/>
      </xdr:nvSpPr>
      <xdr:spPr>
        <a:xfrm>
          <a:off x="1066800" y="1436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職員年代構成の変動により、本町のラスパイレス指数は</a:t>
          </a:r>
          <a:r>
            <a:rPr kumimoji="1" lang="en-US" altLang="ja-JP" sz="1100">
              <a:latin typeface="ＭＳ Ｐゴシック"/>
            </a:rPr>
            <a:t>95.9</a:t>
          </a:r>
          <a:r>
            <a:rPr kumimoji="1" lang="ja-JP" altLang="en-US" sz="1100">
              <a:latin typeface="ＭＳ Ｐゴシック"/>
            </a:rPr>
            <a:t>％となり、類似団体との比較でも、</a:t>
          </a:r>
          <a:r>
            <a:rPr kumimoji="1" lang="en-US" altLang="ja-JP" sz="1100">
              <a:latin typeface="ＭＳ Ｐゴシック"/>
            </a:rPr>
            <a:t>0.4</a:t>
          </a:r>
          <a:r>
            <a:rPr kumimoji="1" lang="ja-JP" altLang="en-US" sz="1100">
              <a:latin typeface="ＭＳ Ｐゴシック"/>
            </a:rPr>
            <a:t>％下回っている。</a:t>
          </a:r>
        </a:p>
        <a:p>
          <a:r>
            <a:rPr kumimoji="1" lang="ja-JP" altLang="en-US" sz="1100">
              <a:latin typeface="ＭＳ Ｐゴシック"/>
            </a:rPr>
            <a:t>　今後も、計画的な職員採用に努め、職員構成の改善を図りつつ、ラスパイレス指数の増高抑制に努める。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112184</xdr:rowOff>
    </xdr:to>
    <xdr:cxnSp macro="">
      <xdr:nvCxnSpPr>
        <xdr:cNvPr id="253" name="直線コネクタ 252"/>
        <xdr:cNvCxnSpPr/>
      </xdr:nvCxnSpPr>
      <xdr:spPr>
        <a:xfrm flipV="1">
          <a:off x="16179800" y="14677389"/>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57590</xdr:rowOff>
    </xdr:from>
    <xdr:ext cx="762000" cy="259045"/>
    <xdr:sp macro="" textlink="">
      <xdr:nvSpPr>
        <xdr:cNvPr id="254" name="給与水準   （国との比較）平均値テキスト"/>
        <xdr:cNvSpPr txBox="1"/>
      </xdr:nvSpPr>
      <xdr:spPr>
        <a:xfrm>
          <a:off x="17106900" y="1463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112184</xdr:rowOff>
    </xdr:to>
    <xdr:cxnSp macro="">
      <xdr:nvCxnSpPr>
        <xdr:cNvPr id="256" name="直線コネクタ 255"/>
        <xdr:cNvCxnSpPr/>
      </xdr:nvCxnSpPr>
      <xdr:spPr>
        <a:xfrm>
          <a:off x="15290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117687</xdr:rowOff>
    </xdr:from>
    <xdr:to>
      <xdr:col>23</xdr:col>
      <xdr:colOff>457200</xdr:colOff>
      <xdr:row>86</xdr:row>
      <xdr:rowOff>47837</xdr:rowOff>
    </xdr:to>
    <xdr:sp macro="" textlink="">
      <xdr:nvSpPr>
        <xdr:cNvPr id="257" name="フローチャート : 判断 256"/>
        <xdr:cNvSpPr/>
      </xdr:nvSpPr>
      <xdr:spPr>
        <a:xfrm>
          <a:off x="16129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32614</xdr:rowOff>
    </xdr:from>
    <xdr:ext cx="736600" cy="259045"/>
    <xdr:sp macro="" textlink="">
      <xdr:nvSpPr>
        <xdr:cNvPr id="258" name="テキスト ボックス 257"/>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89</xdr:row>
      <xdr:rowOff>29634</xdr:rowOff>
    </xdr:to>
    <xdr:cxnSp macro="">
      <xdr:nvCxnSpPr>
        <xdr:cNvPr id="259" name="直線コネクタ 258"/>
        <xdr:cNvCxnSpPr/>
      </xdr:nvCxnSpPr>
      <xdr:spPr>
        <a:xfrm flipV="1">
          <a:off x="14401800" y="14605000"/>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85513</xdr:rowOff>
    </xdr:from>
    <xdr:to>
      <xdr:col>22</xdr:col>
      <xdr:colOff>254000</xdr:colOff>
      <xdr:row>86</xdr:row>
      <xdr:rowOff>15663</xdr:rowOff>
    </xdr:to>
    <xdr:sp macro="" textlink="">
      <xdr:nvSpPr>
        <xdr:cNvPr id="260" name="フローチャート : 判断 259"/>
        <xdr:cNvSpPr/>
      </xdr:nvSpPr>
      <xdr:spPr>
        <a:xfrm>
          <a:off x="15240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440</xdr:rowOff>
    </xdr:from>
    <xdr:ext cx="762000" cy="259045"/>
    <xdr:sp macro="" textlink="">
      <xdr:nvSpPr>
        <xdr:cNvPr id="261" name="テキスト ボックス 260"/>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29634</xdr:rowOff>
    </xdr:from>
    <xdr:to>
      <xdr:col>21</xdr:col>
      <xdr:colOff>0</xdr:colOff>
      <xdr:row>89</xdr:row>
      <xdr:rowOff>37677</xdr:rowOff>
    </xdr:to>
    <xdr:cxnSp macro="">
      <xdr:nvCxnSpPr>
        <xdr:cNvPr id="262" name="直線コネクタ 261"/>
        <xdr:cNvCxnSpPr/>
      </xdr:nvCxnSpPr>
      <xdr:spPr>
        <a:xfrm flipV="1">
          <a:off x="13512800" y="152886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27093</xdr:rowOff>
    </xdr:from>
    <xdr:to>
      <xdr:col>21</xdr:col>
      <xdr:colOff>50800</xdr:colOff>
      <xdr:row>89</xdr:row>
      <xdr:rowOff>128693</xdr:rowOff>
    </xdr:to>
    <xdr:sp macro="" textlink="">
      <xdr:nvSpPr>
        <xdr:cNvPr id="263" name="フローチャート : 判断 262"/>
        <xdr:cNvSpPr/>
      </xdr:nvSpPr>
      <xdr:spPr>
        <a:xfrm>
          <a:off x="14351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113470</xdr:rowOff>
    </xdr:from>
    <xdr:ext cx="762000" cy="259045"/>
    <xdr:sp macro="" textlink="">
      <xdr:nvSpPr>
        <xdr:cNvPr id="264" name="テキスト ボックス 263"/>
        <xdr:cNvSpPr txBox="1"/>
      </xdr:nvSpPr>
      <xdr:spPr>
        <a:xfrm>
          <a:off x="14020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65" name="フローチャート : 判断 264"/>
        <xdr:cNvSpPr/>
      </xdr:nvSpPr>
      <xdr:spPr>
        <a:xfrm>
          <a:off x="13462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66" name="テキスト ボックス 265"/>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2" name="円/楕円 271"/>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69866</xdr:rowOff>
    </xdr:from>
    <xdr:ext cx="762000" cy="259045"/>
    <xdr:sp macro="" textlink="">
      <xdr:nvSpPr>
        <xdr:cNvPr id="273" name="給与水準   （国との比較）該当値テキスト"/>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4" name="円/楕円 273"/>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1711</xdr:rowOff>
    </xdr:from>
    <xdr:ext cx="736600" cy="259045"/>
    <xdr:sp macro="" textlink="">
      <xdr:nvSpPr>
        <xdr:cNvPr id="275" name="テキスト ボックス 274"/>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6" name="円/楕円 275"/>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77" name="テキスト ボックス 27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78" name="円/楕円 277"/>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90611</xdr:rowOff>
    </xdr:from>
    <xdr:ext cx="762000" cy="259045"/>
    <xdr:sp macro="" textlink="">
      <xdr:nvSpPr>
        <xdr:cNvPr id="279" name="テキスト ボックス 278"/>
        <xdr:cNvSpPr txBox="1"/>
      </xdr:nvSpPr>
      <xdr:spPr>
        <a:xfrm>
          <a:off x="14020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0" name="円/楕円 279"/>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98654</xdr:rowOff>
    </xdr:from>
    <xdr:ext cx="762000" cy="259045"/>
    <xdr:sp macro="" textlink="">
      <xdr:nvSpPr>
        <xdr:cNvPr id="281" name="テキスト ボックス 280"/>
        <xdr:cNvSpPr txBox="1"/>
      </xdr:nvSpPr>
      <xdr:spPr>
        <a:xfrm>
          <a:off x="13131800" y="150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定員適正化計画に基づき、退職勧奨制度の推進（退職勧奨は</a:t>
          </a:r>
          <a:r>
            <a:rPr kumimoji="1" lang="en-US" altLang="ja-JP" sz="1100">
              <a:latin typeface="ＭＳ Ｐゴシック"/>
            </a:rPr>
            <a:t>50</a:t>
          </a:r>
          <a:r>
            <a:rPr kumimoji="1" lang="ja-JP" altLang="en-US" sz="1100">
              <a:latin typeface="ＭＳ Ｐゴシック"/>
            </a:rPr>
            <a:t>歳以上かつ勤続</a:t>
          </a:r>
          <a:r>
            <a:rPr kumimoji="1" lang="en-US" altLang="ja-JP" sz="1100">
              <a:latin typeface="ＭＳ Ｐゴシック"/>
            </a:rPr>
            <a:t>20</a:t>
          </a:r>
          <a:r>
            <a:rPr kumimoji="1" lang="ja-JP" altLang="en-US" sz="1100">
              <a:latin typeface="ＭＳ Ｐゴシック"/>
            </a:rPr>
            <a:t>年以上）、退職者の補充抑制（原則退職者の</a:t>
          </a:r>
          <a:r>
            <a:rPr kumimoji="1" lang="en-US" altLang="ja-JP" sz="1100">
              <a:latin typeface="ＭＳ Ｐゴシック"/>
            </a:rPr>
            <a:t>3</a:t>
          </a:r>
          <a:r>
            <a:rPr kumimoji="1" lang="ja-JP" altLang="en-US" sz="1100">
              <a:latin typeface="ＭＳ Ｐゴシック"/>
            </a:rPr>
            <a:t>分の</a:t>
          </a:r>
          <a:r>
            <a:rPr kumimoji="1" lang="en-US" altLang="ja-JP" sz="1100">
              <a:latin typeface="ＭＳ Ｐゴシック"/>
            </a:rPr>
            <a:t>1</a:t>
          </a:r>
          <a:r>
            <a:rPr kumimoji="1" lang="ja-JP" altLang="en-US" sz="1100">
              <a:latin typeface="ＭＳ Ｐゴシック"/>
            </a:rPr>
            <a:t>以内採用）により、職員数の削減は当初の目的を達成することができた。</a:t>
          </a:r>
        </a:p>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年度は、前年度対比</a:t>
          </a:r>
          <a:r>
            <a:rPr kumimoji="1" lang="en-US" altLang="ja-JP" sz="1100">
              <a:latin typeface="ＭＳ Ｐゴシック"/>
            </a:rPr>
            <a:t>0.12</a:t>
          </a:r>
          <a:r>
            <a:rPr kumimoji="1" lang="ja-JP" altLang="en-US" sz="1100">
              <a:latin typeface="ＭＳ Ｐゴシック"/>
            </a:rPr>
            <a:t>人削減（改善）することができ、類似団体の平均を下回らせることができた。</a:t>
          </a:r>
        </a:p>
        <a:p>
          <a:r>
            <a:rPr kumimoji="1" lang="ja-JP" altLang="en-US" sz="1100">
              <a:latin typeface="ＭＳ Ｐゴシック"/>
            </a:rPr>
            <a:t>　ただし、類似団体と比較し、依然として職員数が多い状況となっているため、今後は、新たな定員適正化計画に基づき退職勧奨制度の推進と退職者の補充抑制に努める。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87529</xdr:rowOff>
    </xdr:from>
    <xdr:to>
      <xdr:col>24</xdr:col>
      <xdr:colOff>558800</xdr:colOff>
      <xdr:row>61</xdr:row>
      <xdr:rowOff>93320</xdr:rowOff>
    </xdr:to>
    <xdr:cxnSp macro="">
      <xdr:nvCxnSpPr>
        <xdr:cNvPr id="313" name="直線コネクタ 312"/>
        <xdr:cNvCxnSpPr/>
      </xdr:nvCxnSpPr>
      <xdr:spPr>
        <a:xfrm flipV="1">
          <a:off x="16179800" y="10545979"/>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18940</xdr:rowOff>
    </xdr:from>
    <xdr:ext cx="762000" cy="259045"/>
    <xdr:sp macro="" textlink="">
      <xdr:nvSpPr>
        <xdr:cNvPr id="314"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93320</xdr:rowOff>
    </xdr:from>
    <xdr:to>
      <xdr:col>23</xdr:col>
      <xdr:colOff>406400</xdr:colOff>
      <xdr:row>61</xdr:row>
      <xdr:rowOff>120828</xdr:rowOff>
    </xdr:to>
    <xdr:cxnSp macro="">
      <xdr:nvCxnSpPr>
        <xdr:cNvPr id="316" name="直線コネクタ 315"/>
        <xdr:cNvCxnSpPr/>
      </xdr:nvCxnSpPr>
      <xdr:spPr>
        <a:xfrm flipV="1">
          <a:off x="15290800" y="10551770"/>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157023</xdr:rowOff>
    </xdr:from>
    <xdr:to>
      <xdr:col>23</xdr:col>
      <xdr:colOff>457200</xdr:colOff>
      <xdr:row>61</xdr:row>
      <xdr:rowOff>87173</xdr:rowOff>
    </xdr:to>
    <xdr:sp macro="" textlink="">
      <xdr:nvSpPr>
        <xdr:cNvPr id="317" name="フローチャート : 判断 316"/>
        <xdr:cNvSpPr/>
      </xdr:nvSpPr>
      <xdr:spPr>
        <a:xfrm>
          <a:off x="16129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97350</xdr:rowOff>
    </xdr:from>
    <xdr:ext cx="736600" cy="259045"/>
    <xdr:sp macro="" textlink="">
      <xdr:nvSpPr>
        <xdr:cNvPr id="318" name="テキスト ボックス 317"/>
        <xdr:cNvSpPr txBox="1"/>
      </xdr:nvSpPr>
      <xdr:spPr>
        <a:xfrm>
          <a:off x="15798800" y="1021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120828</xdr:rowOff>
    </xdr:from>
    <xdr:to>
      <xdr:col>22</xdr:col>
      <xdr:colOff>203200</xdr:colOff>
      <xdr:row>61</xdr:row>
      <xdr:rowOff>146406</xdr:rowOff>
    </xdr:to>
    <xdr:cxnSp macro="">
      <xdr:nvCxnSpPr>
        <xdr:cNvPr id="319" name="直線コネクタ 318"/>
        <xdr:cNvCxnSpPr/>
      </xdr:nvCxnSpPr>
      <xdr:spPr>
        <a:xfrm flipV="1">
          <a:off x="14401800" y="10579278"/>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157023</xdr:rowOff>
    </xdr:from>
    <xdr:to>
      <xdr:col>22</xdr:col>
      <xdr:colOff>254000</xdr:colOff>
      <xdr:row>61</xdr:row>
      <xdr:rowOff>87173</xdr:rowOff>
    </xdr:to>
    <xdr:sp macro="" textlink="">
      <xdr:nvSpPr>
        <xdr:cNvPr id="320" name="フローチャート : 判断 319"/>
        <xdr:cNvSpPr/>
      </xdr:nvSpPr>
      <xdr:spPr>
        <a:xfrm>
          <a:off x="15240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97350</xdr:rowOff>
    </xdr:from>
    <xdr:ext cx="762000" cy="259045"/>
    <xdr:sp macro="" textlink="">
      <xdr:nvSpPr>
        <xdr:cNvPr id="321" name="テキスト ボックス 320"/>
        <xdr:cNvSpPr txBox="1"/>
      </xdr:nvSpPr>
      <xdr:spPr>
        <a:xfrm>
          <a:off x="14909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146406</xdr:rowOff>
    </xdr:from>
    <xdr:to>
      <xdr:col>21</xdr:col>
      <xdr:colOff>0</xdr:colOff>
      <xdr:row>61</xdr:row>
      <xdr:rowOff>154127</xdr:rowOff>
    </xdr:to>
    <xdr:cxnSp macro="">
      <xdr:nvCxnSpPr>
        <xdr:cNvPr id="322" name="直線コネクタ 321"/>
        <xdr:cNvCxnSpPr/>
      </xdr:nvCxnSpPr>
      <xdr:spPr>
        <a:xfrm flipV="1">
          <a:off x="13512800" y="10604856"/>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158953</xdr:rowOff>
    </xdr:from>
    <xdr:to>
      <xdr:col>21</xdr:col>
      <xdr:colOff>50800</xdr:colOff>
      <xdr:row>61</xdr:row>
      <xdr:rowOff>89103</xdr:rowOff>
    </xdr:to>
    <xdr:sp macro="" textlink="">
      <xdr:nvSpPr>
        <xdr:cNvPr id="323" name="フローチャート : 判断 322"/>
        <xdr:cNvSpPr/>
      </xdr:nvSpPr>
      <xdr:spPr>
        <a:xfrm>
          <a:off x="14351000" y="104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99280</xdr:rowOff>
    </xdr:from>
    <xdr:ext cx="762000" cy="259045"/>
    <xdr:sp macro="" textlink="">
      <xdr:nvSpPr>
        <xdr:cNvPr id="324" name="テキスト ボックス 323"/>
        <xdr:cNvSpPr txBox="1"/>
      </xdr:nvSpPr>
      <xdr:spPr>
        <a:xfrm>
          <a:off x="14020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163779</xdr:rowOff>
    </xdr:from>
    <xdr:to>
      <xdr:col>19</xdr:col>
      <xdr:colOff>533400</xdr:colOff>
      <xdr:row>61</xdr:row>
      <xdr:rowOff>93929</xdr:rowOff>
    </xdr:to>
    <xdr:sp macro="" textlink="">
      <xdr:nvSpPr>
        <xdr:cNvPr id="325" name="フローチャート : 判断 324"/>
        <xdr:cNvSpPr/>
      </xdr:nvSpPr>
      <xdr:spPr>
        <a:xfrm>
          <a:off x="13462000" y="1045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104106</xdr:rowOff>
    </xdr:from>
    <xdr:ext cx="762000" cy="259045"/>
    <xdr:sp macro="" textlink="">
      <xdr:nvSpPr>
        <xdr:cNvPr id="326" name="テキスト ボックス 325"/>
        <xdr:cNvSpPr txBox="1"/>
      </xdr:nvSpPr>
      <xdr:spPr>
        <a:xfrm>
          <a:off x="13131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36729</xdr:rowOff>
    </xdr:from>
    <xdr:to>
      <xdr:col>24</xdr:col>
      <xdr:colOff>609600</xdr:colOff>
      <xdr:row>61</xdr:row>
      <xdr:rowOff>138329</xdr:rowOff>
    </xdr:to>
    <xdr:sp macro="" textlink="">
      <xdr:nvSpPr>
        <xdr:cNvPr id="332" name="円/楕円 331"/>
        <xdr:cNvSpPr/>
      </xdr:nvSpPr>
      <xdr:spPr>
        <a:xfrm>
          <a:off x="16967200" y="104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53256</xdr:rowOff>
    </xdr:from>
    <xdr:ext cx="762000" cy="259045"/>
    <xdr:sp macro="" textlink="">
      <xdr:nvSpPr>
        <xdr:cNvPr id="333" name="定員管理の状況該当値テキスト"/>
        <xdr:cNvSpPr txBox="1"/>
      </xdr:nvSpPr>
      <xdr:spPr>
        <a:xfrm>
          <a:off x="17106900" y="1034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42520</xdr:rowOff>
    </xdr:from>
    <xdr:to>
      <xdr:col>23</xdr:col>
      <xdr:colOff>457200</xdr:colOff>
      <xdr:row>61</xdr:row>
      <xdr:rowOff>144120</xdr:rowOff>
    </xdr:to>
    <xdr:sp macro="" textlink="">
      <xdr:nvSpPr>
        <xdr:cNvPr id="334" name="円/楕円 333"/>
        <xdr:cNvSpPr/>
      </xdr:nvSpPr>
      <xdr:spPr>
        <a:xfrm>
          <a:off x="16129000" y="105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128897</xdr:rowOff>
    </xdr:from>
    <xdr:ext cx="736600" cy="259045"/>
    <xdr:sp macro="" textlink="">
      <xdr:nvSpPr>
        <xdr:cNvPr id="335" name="テキスト ボックス 334"/>
        <xdr:cNvSpPr txBox="1"/>
      </xdr:nvSpPr>
      <xdr:spPr>
        <a:xfrm>
          <a:off x="15798800" y="10587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70028</xdr:rowOff>
    </xdr:from>
    <xdr:to>
      <xdr:col>22</xdr:col>
      <xdr:colOff>254000</xdr:colOff>
      <xdr:row>62</xdr:row>
      <xdr:rowOff>178</xdr:rowOff>
    </xdr:to>
    <xdr:sp macro="" textlink="">
      <xdr:nvSpPr>
        <xdr:cNvPr id="336" name="円/楕円 335"/>
        <xdr:cNvSpPr/>
      </xdr:nvSpPr>
      <xdr:spPr>
        <a:xfrm>
          <a:off x="15240000" y="105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156405</xdr:rowOff>
    </xdr:from>
    <xdr:ext cx="762000" cy="259045"/>
    <xdr:sp macro="" textlink="">
      <xdr:nvSpPr>
        <xdr:cNvPr id="337" name="テキスト ボックス 336"/>
        <xdr:cNvSpPr txBox="1"/>
      </xdr:nvSpPr>
      <xdr:spPr>
        <a:xfrm>
          <a:off x="14909800" y="1061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95606</xdr:rowOff>
    </xdr:from>
    <xdr:to>
      <xdr:col>21</xdr:col>
      <xdr:colOff>50800</xdr:colOff>
      <xdr:row>62</xdr:row>
      <xdr:rowOff>25756</xdr:rowOff>
    </xdr:to>
    <xdr:sp macro="" textlink="">
      <xdr:nvSpPr>
        <xdr:cNvPr id="338" name="円/楕円 337"/>
        <xdr:cNvSpPr/>
      </xdr:nvSpPr>
      <xdr:spPr>
        <a:xfrm>
          <a:off x="14351000" y="10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10533</xdr:rowOff>
    </xdr:from>
    <xdr:ext cx="762000" cy="259045"/>
    <xdr:sp macro="" textlink="">
      <xdr:nvSpPr>
        <xdr:cNvPr id="339" name="テキスト ボックス 338"/>
        <xdr:cNvSpPr txBox="1"/>
      </xdr:nvSpPr>
      <xdr:spPr>
        <a:xfrm>
          <a:off x="14020800" y="106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103327</xdr:rowOff>
    </xdr:from>
    <xdr:to>
      <xdr:col>19</xdr:col>
      <xdr:colOff>533400</xdr:colOff>
      <xdr:row>62</xdr:row>
      <xdr:rowOff>33477</xdr:rowOff>
    </xdr:to>
    <xdr:sp macro="" textlink="">
      <xdr:nvSpPr>
        <xdr:cNvPr id="340" name="円/楕円 339"/>
        <xdr:cNvSpPr/>
      </xdr:nvSpPr>
      <xdr:spPr>
        <a:xfrm>
          <a:off x="13462000" y="105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18254</xdr:rowOff>
    </xdr:from>
    <xdr:ext cx="762000" cy="259045"/>
    <xdr:sp macro="" textlink="">
      <xdr:nvSpPr>
        <xdr:cNvPr id="341" name="テキスト ボックス 340"/>
        <xdr:cNvSpPr txBox="1"/>
      </xdr:nvSpPr>
      <xdr:spPr>
        <a:xfrm>
          <a:off x="13131800" y="106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単年度実質公債費比率の推移は、平成</a:t>
          </a:r>
          <a:r>
            <a:rPr kumimoji="1" lang="en-US" altLang="ja-JP" sz="900">
              <a:latin typeface="ＭＳ Ｐゴシック"/>
            </a:rPr>
            <a:t>17</a:t>
          </a:r>
          <a:r>
            <a:rPr kumimoji="1" lang="ja-JP" altLang="en-US" sz="900">
              <a:latin typeface="ＭＳ Ｐゴシック"/>
            </a:rPr>
            <a:t>年度</a:t>
          </a:r>
          <a:r>
            <a:rPr kumimoji="1" lang="en-US" altLang="ja-JP" sz="900">
              <a:latin typeface="ＭＳ Ｐゴシック"/>
            </a:rPr>
            <a:t>18.2</a:t>
          </a:r>
          <a:r>
            <a:rPr kumimoji="1" lang="ja-JP" altLang="en-US" sz="900">
              <a:latin typeface="ＭＳ Ｐゴシック"/>
            </a:rPr>
            <a:t>％、平成</a:t>
          </a:r>
          <a:r>
            <a:rPr kumimoji="1" lang="en-US" altLang="ja-JP" sz="900">
              <a:latin typeface="ＭＳ Ｐゴシック"/>
            </a:rPr>
            <a:t>18</a:t>
          </a:r>
          <a:r>
            <a:rPr kumimoji="1" lang="ja-JP" altLang="en-US" sz="900">
              <a:latin typeface="ＭＳ Ｐゴシック"/>
            </a:rPr>
            <a:t>年度</a:t>
          </a:r>
          <a:r>
            <a:rPr kumimoji="1" lang="en-US" altLang="ja-JP" sz="900">
              <a:latin typeface="ＭＳ Ｐゴシック"/>
            </a:rPr>
            <a:t>19.7</a:t>
          </a:r>
          <a:r>
            <a:rPr kumimoji="1" lang="ja-JP" altLang="en-US" sz="900">
              <a:latin typeface="ＭＳ Ｐゴシック"/>
            </a:rPr>
            <a:t>％、平成</a:t>
          </a:r>
          <a:r>
            <a:rPr kumimoji="1" lang="en-US" altLang="ja-JP" sz="900">
              <a:latin typeface="ＭＳ Ｐゴシック"/>
            </a:rPr>
            <a:t>19</a:t>
          </a:r>
          <a:r>
            <a:rPr kumimoji="1" lang="ja-JP" altLang="en-US" sz="900">
              <a:latin typeface="ＭＳ Ｐゴシック"/>
            </a:rPr>
            <a:t>年度</a:t>
          </a:r>
          <a:r>
            <a:rPr kumimoji="1" lang="en-US" altLang="ja-JP" sz="900">
              <a:latin typeface="ＭＳ Ｐゴシック"/>
            </a:rPr>
            <a:t>17.2</a:t>
          </a:r>
          <a:r>
            <a:rPr kumimoji="1" lang="ja-JP" altLang="en-US" sz="900">
              <a:latin typeface="ＭＳ Ｐゴシック"/>
            </a:rPr>
            <a:t>％、平成</a:t>
          </a:r>
          <a:r>
            <a:rPr kumimoji="1" lang="en-US" altLang="ja-JP" sz="900">
              <a:latin typeface="ＭＳ Ｐゴシック"/>
            </a:rPr>
            <a:t>20</a:t>
          </a:r>
          <a:r>
            <a:rPr kumimoji="1" lang="ja-JP" altLang="en-US" sz="900">
              <a:latin typeface="ＭＳ Ｐゴシック"/>
            </a:rPr>
            <a:t>年度</a:t>
          </a:r>
          <a:r>
            <a:rPr kumimoji="1" lang="en-US" altLang="ja-JP" sz="900">
              <a:latin typeface="ＭＳ Ｐゴシック"/>
            </a:rPr>
            <a:t>19.8</a:t>
          </a:r>
          <a:r>
            <a:rPr kumimoji="1" lang="ja-JP" altLang="en-US" sz="900">
              <a:latin typeface="ＭＳ Ｐゴシック"/>
            </a:rPr>
            <a:t>％、平成</a:t>
          </a:r>
          <a:r>
            <a:rPr kumimoji="1" lang="en-US" altLang="ja-JP" sz="900">
              <a:latin typeface="ＭＳ Ｐゴシック"/>
            </a:rPr>
            <a:t>21</a:t>
          </a:r>
          <a:r>
            <a:rPr kumimoji="1" lang="ja-JP" altLang="en-US" sz="900">
              <a:latin typeface="ＭＳ Ｐゴシック"/>
            </a:rPr>
            <a:t>年度</a:t>
          </a:r>
          <a:r>
            <a:rPr kumimoji="1" lang="en-US" altLang="ja-JP" sz="900">
              <a:latin typeface="ＭＳ Ｐゴシック"/>
            </a:rPr>
            <a:t>19.8</a:t>
          </a:r>
          <a:r>
            <a:rPr kumimoji="1" lang="ja-JP" altLang="en-US" sz="900">
              <a:latin typeface="ＭＳ Ｐゴシック"/>
            </a:rPr>
            <a:t>％、平成</a:t>
          </a:r>
          <a:r>
            <a:rPr kumimoji="1" lang="en-US" altLang="ja-JP" sz="900">
              <a:latin typeface="ＭＳ Ｐゴシック"/>
            </a:rPr>
            <a:t>22</a:t>
          </a:r>
          <a:r>
            <a:rPr kumimoji="1" lang="ja-JP" altLang="en-US" sz="900">
              <a:latin typeface="ＭＳ Ｐゴシック"/>
            </a:rPr>
            <a:t>年度</a:t>
          </a:r>
          <a:r>
            <a:rPr kumimoji="1" lang="en-US" altLang="ja-JP" sz="900">
              <a:latin typeface="ＭＳ Ｐゴシック"/>
            </a:rPr>
            <a:t>17.3</a:t>
          </a:r>
          <a:r>
            <a:rPr kumimoji="1" lang="ja-JP" altLang="en-US" sz="900">
              <a:latin typeface="ＭＳ Ｐゴシック"/>
            </a:rPr>
            <a:t>％、平成</a:t>
          </a:r>
          <a:r>
            <a:rPr kumimoji="1" lang="en-US" altLang="ja-JP" sz="900">
              <a:latin typeface="ＭＳ Ｐゴシック"/>
            </a:rPr>
            <a:t>23</a:t>
          </a:r>
          <a:r>
            <a:rPr kumimoji="1" lang="ja-JP" altLang="en-US" sz="900">
              <a:latin typeface="ＭＳ Ｐゴシック"/>
            </a:rPr>
            <a:t>年度</a:t>
          </a:r>
          <a:r>
            <a:rPr kumimoji="1" lang="en-US" altLang="ja-JP" sz="900">
              <a:latin typeface="ＭＳ Ｐゴシック"/>
            </a:rPr>
            <a:t>18.7</a:t>
          </a:r>
          <a:r>
            <a:rPr kumimoji="1" lang="ja-JP" altLang="en-US" sz="900">
              <a:latin typeface="ＭＳ Ｐゴシック"/>
            </a:rPr>
            <a:t>％、平成</a:t>
          </a:r>
          <a:r>
            <a:rPr kumimoji="1" lang="en-US" altLang="ja-JP" sz="900">
              <a:latin typeface="ＭＳ Ｐゴシック"/>
            </a:rPr>
            <a:t>24</a:t>
          </a:r>
          <a:r>
            <a:rPr kumimoji="1" lang="ja-JP" altLang="en-US" sz="900">
              <a:latin typeface="ＭＳ Ｐゴシック"/>
            </a:rPr>
            <a:t>年度</a:t>
          </a:r>
          <a:r>
            <a:rPr kumimoji="1" lang="en-US" altLang="ja-JP" sz="900">
              <a:latin typeface="ＭＳ Ｐゴシック"/>
            </a:rPr>
            <a:t>16.9</a:t>
          </a:r>
          <a:r>
            <a:rPr kumimoji="1" lang="ja-JP" altLang="en-US" sz="900">
              <a:latin typeface="ＭＳ Ｐゴシック"/>
            </a:rPr>
            <a:t>％、平成</a:t>
          </a:r>
          <a:r>
            <a:rPr kumimoji="1" lang="en-US" altLang="ja-JP" sz="900">
              <a:latin typeface="ＭＳ Ｐゴシック"/>
            </a:rPr>
            <a:t>25</a:t>
          </a:r>
          <a:r>
            <a:rPr kumimoji="1" lang="ja-JP" altLang="en-US" sz="900">
              <a:latin typeface="ＭＳ Ｐゴシック"/>
            </a:rPr>
            <a:t>年度</a:t>
          </a:r>
          <a:r>
            <a:rPr kumimoji="1" lang="en-US" altLang="ja-JP" sz="900">
              <a:latin typeface="ＭＳ Ｐゴシック"/>
            </a:rPr>
            <a:t>15.4</a:t>
          </a:r>
          <a:r>
            <a:rPr kumimoji="1" lang="ja-JP" altLang="en-US" sz="900">
              <a:latin typeface="ＭＳ Ｐゴシック"/>
            </a:rPr>
            <a:t>％、平成</a:t>
          </a:r>
          <a:r>
            <a:rPr kumimoji="1" lang="en-US" altLang="ja-JP" sz="900">
              <a:latin typeface="ＭＳ Ｐゴシック"/>
            </a:rPr>
            <a:t>26</a:t>
          </a:r>
          <a:r>
            <a:rPr kumimoji="1" lang="ja-JP" altLang="en-US" sz="900">
              <a:latin typeface="ＭＳ Ｐゴシック"/>
            </a:rPr>
            <a:t>年度</a:t>
          </a:r>
          <a:r>
            <a:rPr kumimoji="1" lang="en-US" altLang="ja-JP" sz="900">
              <a:latin typeface="ＭＳ Ｐゴシック"/>
            </a:rPr>
            <a:t>13.2</a:t>
          </a:r>
          <a:r>
            <a:rPr kumimoji="1" lang="ja-JP" altLang="en-US" sz="900">
              <a:latin typeface="ＭＳ Ｐゴシック"/>
            </a:rPr>
            <a:t>％、平成</a:t>
          </a:r>
          <a:r>
            <a:rPr kumimoji="1" lang="en-US" altLang="ja-JP" sz="900">
              <a:latin typeface="ＭＳ Ｐゴシック"/>
            </a:rPr>
            <a:t>27</a:t>
          </a:r>
          <a:r>
            <a:rPr kumimoji="1" lang="ja-JP" altLang="en-US" sz="900">
              <a:latin typeface="ＭＳ Ｐゴシック"/>
            </a:rPr>
            <a:t>年度</a:t>
          </a:r>
          <a:r>
            <a:rPr kumimoji="1" lang="en-US" altLang="ja-JP" sz="900">
              <a:latin typeface="ＭＳ Ｐゴシック"/>
            </a:rPr>
            <a:t>12.3</a:t>
          </a:r>
          <a:r>
            <a:rPr kumimoji="1" lang="ja-JP" altLang="en-US" sz="900">
              <a:latin typeface="ＭＳ Ｐゴシック"/>
            </a:rPr>
            <a:t>％となっている。</a:t>
          </a:r>
        </a:p>
        <a:p>
          <a:r>
            <a:rPr kumimoji="1" lang="ja-JP" altLang="en-US" sz="900">
              <a:latin typeface="ＭＳ Ｐゴシック"/>
            </a:rPr>
            <a:t>　実質公債費比率の分子の基準値である公債費・元利償還金の額は、平成</a:t>
          </a:r>
          <a:r>
            <a:rPr kumimoji="1" lang="en-US" altLang="ja-JP" sz="900">
              <a:latin typeface="ＭＳ Ｐゴシック"/>
            </a:rPr>
            <a:t>20</a:t>
          </a:r>
          <a:r>
            <a:rPr kumimoji="1" lang="ja-JP" altLang="en-US" sz="900">
              <a:latin typeface="ＭＳ Ｐゴシック"/>
            </a:rPr>
            <a:t>年度以降地方債の発行抑制に伴い年々減少させており、年々実質公債費比率が改善している。</a:t>
          </a:r>
        </a:p>
        <a:p>
          <a:r>
            <a:rPr kumimoji="1" lang="ja-JP" altLang="en-US" sz="900">
              <a:latin typeface="ＭＳ Ｐゴシック"/>
            </a:rPr>
            <a:t>　財政収支見通し（財政計画）に基づく新発債発行額の抑制、公債費の減により、前年度対比</a:t>
          </a:r>
          <a:r>
            <a:rPr kumimoji="1" lang="en-US" altLang="ja-JP" sz="900">
              <a:latin typeface="ＭＳ Ｐゴシック"/>
            </a:rPr>
            <a:t>1.5</a:t>
          </a:r>
          <a:r>
            <a:rPr kumimoji="1" lang="ja-JP" altLang="en-US" sz="900">
              <a:latin typeface="ＭＳ Ｐゴシック"/>
            </a:rPr>
            <a:t>％改善し</a:t>
          </a:r>
          <a:r>
            <a:rPr kumimoji="1" lang="en-US" altLang="ja-JP" sz="900">
              <a:latin typeface="ＭＳ Ｐゴシック"/>
            </a:rPr>
            <a:t>13.6</a:t>
          </a:r>
          <a:r>
            <a:rPr kumimoji="1" lang="ja-JP" altLang="en-US" sz="900">
              <a:latin typeface="ＭＳ Ｐゴシック"/>
            </a:rPr>
            <a:t>％となった。しかし、依然として類似団体と比較すると高率で、全国的に比較しても高率となっている。今後も、財政収支見通し（財政計画）に基づき投資的事業を計画的に必要最小限に抑え、公債費の縮減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63077</xdr:rowOff>
    </xdr:to>
    <xdr:cxnSp macro="">
      <xdr:nvCxnSpPr>
        <xdr:cNvPr id="370" name="直線コネクタ 369"/>
        <xdr:cNvCxnSpPr/>
      </xdr:nvCxnSpPr>
      <xdr:spPr>
        <a:xfrm flipV="1">
          <a:off x="17018000" y="6236970"/>
          <a:ext cx="0" cy="1198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35154</xdr:rowOff>
    </xdr:from>
    <xdr:ext cx="762000" cy="259045"/>
    <xdr:sp macro="" textlink="">
      <xdr:nvSpPr>
        <xdr:cNvPr id="371" name="公債費負担の状況最小値テキスト"/>
        <xdr:cNvSpPr txBox="1"/>
      </xdr:nvSpPr>
      <xdr:spPr>
        <a:xfrm>
          <a:off x="17106900" y="740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43</xdr:row>
      <xdr:rowOff>63077</xdr:rowOff>
    </xdr:from>
    <xdr:to>
      <xdr:col>24</xdr:col>
      <xdr:colOff>647700</xdr:colOff>
      <xdr:row>43</xdr:row>
      <xdr:rowOff>63077</xdr:rowOff>
    </xdr:to>
    <xdr:cxnSp macro="">
      <xdr:nvCxnSpPr>
        <xdr:cNvPr id="372" name="直線コネクタ 371"/>
        <xdr:cNvCxnSpPr/>
      </xdr:nvCxnSpPr>
      <xdr:spPr>
        <a:xfrm>
          <a:off x="16929100" y="743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73"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74" name="直線コネクタ 373"/>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73660</xdr:rowOff>
    </xdr:from>
    <xdr:to>
      <xdr:col>24</xdr:col>
      <xdr:colOff>558800</xdr:colOff>
      <xdr:row>43</xdr:row>
      <xdr:rowOff>22860</xdr:rowOff>
    </xdr:to>
    <xdr:cxnSp macro="">
      <xdr:nvCxnSpPr>
        <xdr:cNvPr id="375" name="直線コネクタ 374"/>
        <xdr:cNvCxnSpPr/>
      </xdr:nvCxnSpPr>
      <xdr:spPr>
        <a:xfrm flipV="1">
          <a:off x="16179800" y="727456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4250</xdr:rowOff>
    </xdr:from>
    <xdr:ext cx="762000" cy="259045"/>
    <xdr:sp macro="" textlink="">
      <xdr:nvSpPr>
        <xdr:cNvPr id="376" name="公債費負担の状況平均値テキスト"/>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159173</xdr:rowOff>
    </xdr:from>
    <xdr:to>
      <xdr:col>24</xdr:col>
      <xdr:colOff>609600</xdr:colOff>
      <xdr:row>40</xdr:row>
      <xdr:rowOff>89323</xdr:rowOff>
    </xdr:to>
    <xdr:sp macro="" textlink="">
      <xdr:nvSpPr>
        <xdr:cNvPr id="377" name="フローチャート : 判断 376"/>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22860</xdr:rowOff>
    </xdr:from>
    <xdr:to>
      <xdr:col>23</xdr:col>
      <xdr:colOff>406400</xdr:colOff>
      <xdr:row>43</xdr:row>
      <xdr:rowOff>167640</xdr:rowOff>
    </xdr:to>
    <xdr:cxnSp macro="">
      <xdr:nvCxnSpPr>
        <xdr:cNvPr id="378" name="直線コネクタ 377"/>
        <xdr:cNvCxnSpPr/>
      </xdr:nvCxnSpPr>
      <xdr:spPr>
        <a:xfrm flipV="1">
          <a:off x="15290800" y="73952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79" name="フローチャート : 判断 378"/>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0" name="テキスト ボックス 379"/>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167640</xdr:rowOff>
    </xdr:from>
    <xdr:to>
      <xdr:col>22</xdr:col>
      <xdr:colOff>203200</xdr:colOff>
      <xdr:row>44</xdr:row>
      <xdr:rowOff>52494</xdr:rowOff>
    </xdr:to>
    <xdr:cxnSp macro="">
      <xdr:nvCxnSpPr>
        <xdr:cNvPr id="381" name="直線コネクタ 380"/>
        <xdr:cNvCxnSpPr/>
      </xdr:nvCxnSpPr>
      <xdr:spPr>
        <a:xfrm flipV="1">
          <a:off x="14401800" y="75399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2" name="フローチャート : 判断 381"/>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3" name="テキスト ボックス 382"/>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52494</xdr:rowOff>
    </xdr:from>
    <xdr:to>
      <xdr:col>21</xdr:col>
      <xdr:colOff>0</xdr:colOff>
      <xdr:row>44</xdr:row>
      <xdr:rowOff>132927</xdr:rowOff>
    </xdr:to>
    <xdr:cxnSp macro="">
      <xdr:nvCxnSpPr>
        <xdr:cNvPr id="384" name="直線コネクタ 383"/>
        <xdr:cNvCxnSpPr/>
      </xdr:nvCxnSpPr>
      <xdr:spPr>
        <a:xfrm flipV="1">
          <a:off x="13512800" y="75962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41487</xdr:rowOff>
    </xdr:from>
    <xdr:to>
      <xdr:col>21</xdr:col>
      <xdr:colOff>50800</xdr:colOff>
      <xdr:row>41</xdr:row>
      <xdr:rowOff>143087</xdr:rowOff>
    </xdr:to>
    <xdr:sp macro="" textlink="">
      <xdr:nvSpPr>
        <xdr:cNvPr id="385" name="フローチャート : 判断 384"/>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386" name="テキスト ボックス 385"/>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87" name="フローチャート : 判断 386"/>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88" name="テキスト ボックス 387"/>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394" name="円/楕円 393"/>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395"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143510</xdr:rowOff>
    </xdr:from>
    <xdr:to>
      <xdr:col>23</xdr:col>
      <xdr:colOff>457200</xdr:colOff>
      <xdr:row>43</xdr:row>
      <xdr:rowOff>73660</xdr:rowOff>
    </xdr:to>
    <xdr:sp macro="" textlink="">
      <xdr:nvSpPr>
        <xdr:cNvPr id="396" name="円/楕円 395"/>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58437</xdr:rowOff>
    </xdr:from>
    <xdr:ext cx="736600" cy="259045"/>
    <xdr:sp macro="" textlink="">
      <xdr:nvSpPr>
        <xdr:cNvPr id="397" name="テキスト ボックス 396"/>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116840</xdr:rowOff>
    </xdr:from>
    <xdr:to>
      <xdr:col>22</xdr:col>
      <xdr:colOff>254000</xdr:colOff>
      <xdr:row>44</xdr:row>
      <xdr:rowOff>46990</xdr:rowOff>
    </xdr:to>
    <xdr:sp macro="" textlink="">
      <xdr:nvSpPr>
        <xdr:cNvPr id="398" name="円/楕円 397"/>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31767</xdr:rowOff>
    </xdr:from>
    <xdr:ext cx="762000" cy="259045"/>
    <xdr:sp macro="" textlink="">
      <xdr:nvSpPr>
        <xdr:cNvPr id="399" name="テキスト ボックス 398"/>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1694</xdr:rowOff>
    </xdr:from>
    <xdr:to>
      <xdr:col>21</xdr:col>
      <xdr:colOff>50800</xdr:colOff>
      <xdr:row>44</xdr:row>
      <xdr:rowOff>103294</xdr:rowOff>
    </xdr:to>
    <xdr:sp macro="" textlink="">
      <xdr:nvSpPr>
        <xdr:cNvPr id="400" name="円/楕円 399"/>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88071</xdr:rowOff>
    </xdr:from>
    <xdr:ext cx="762000" cy="259045"/>
    <xdr:sp macro="" textlink="">
      <xdr:nvSpPr>
        <xdr:cNvPr id="401" name="テキスト ボックス 400"/>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402" name="円/楕円 401"/>
        <xdr:cNvSpPr/>
      </xdr:nvSpPr>
      <xdr:spPr>
        <a:xfrm>
          <a:off x="13462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403" name="テキスト ボックス 402"/>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退職者の補充抑制による職員数削減に伴う退職手当支給予定額の減少と普通交付税の増に伴う標準財政規模の増加により、前年度対比</a:t>
          </a:r>
          <a:r>
            <a:rPr kumimoji="1" lang="en-US" altLang="ja-JP" sz="1100">
              <a:latin typeface="ＭＳ Ｐゴシック"/>
            </a:rPr>
            <a:t>4.2</a:t>
          </a:r>
          <a:r>
            <a:rPr kumimoji="1" lang="ja-JP" altLang="en-US" sz="1100">
              <a:latin typeface="ＭＳ Ｐゴシック"/>
            </a:rPr>
            <a:t>％改善した。しかし、類似団体平均と比較すると高率であり、今後も、地方債の発行にあたり、交付税算入の高い起債発行にかかる事業を優先的に実施していくなど、後世代への負担を軽減しつつ、公債費充当可能基金の着実な積立てができるよう、計画的な財政運営、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2" name="直線コネクタ 431"/>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3"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4" name="直線コネクタ 433"/>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135551</xdr:rowOff>
    </xdr:from>
    <xdr:to>
      <xdr:col>24</xdr:col>
      <xdr:colOff>558800</xdr:colOff>
      <xdr:row>18</xdr:row>
      <xdr:rowOff>169333</xdr:rowOff>
    </xdr:to>
    <xdr:cxnSp macro="">
      <xdr:nvCxnSpPr>
        <xdr:cNvPr id="437" name="直線コネクタ 436"/>
        <xdr:cNvCxnSpPr/>
      </xdr:nvCxnSpPr>
      <xdr:spPr>
        <a:xfrm flipV="1">
          <a:off x="16179800" y="322165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41461</xdr:rowOff>
    </xdr:from>
    <xdr:ext cx="762000" cy="259045"/>
    <xdr:sp macro="" textlink="">
      <xdr:nvSpPr>
        <xdr:cNvPr id="438" name="将来負担の状況平均値テキスト"/>
        <xdr:cNvSpPr txBox="1"/>
      </xdr:nvSpPr>
      <xdr:spPr>
        <a:xfrm>
          <a:off x="17106900" y="22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39" name="フローチャート : 判断 438"/>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169333</xdr:rowOff>
    </xdr:from>
    <xdr:to>
      <xdr:col>23</xdr:col>
      <xdr:colOff>406400</xdr:colOff>
      <xdr:row>19</xdr:row>
      <xdr:rowOff>116120</xdr:rowOff>
    </xdr:to>
    <xdr:cxnSp macro="">
      <xdr:nvCxnSpPr>
        <xdr:cNvPr id="440" name="直線コネクタ 439"/>
        <xdr:cNvCxnSpPr/>
      </xdr:nvCxnSpPr>
      <xdr:spPr>
        <a:xfrm flipV="1">
          <a:off x="15290800" y="3255433"/>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139827</xdr:rowOff>
    </xdr:from>
    <xdr:to>
      <xdr:col>23</xdr:col>
      <xdr:colOff>457200</xdr:colOff>
      <xdr:row>16</xdr:row>
      <xdr:rowOff>69977</xdr:rowOff>
    </xdr:to>
    <xdr:sp macro="" textlink="">
      <xdr:nvSpPr>
        <xdr:cNvPr id="441" name="フローチャート : 判断 440"/>
        <xdr:cNvSpPr/>
      </xdr:nvSpPr>
      <xdr:spPr>
        <a:xfrm>
          <a:off x="16129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80154</xdr:rowOff>
    </xdr:from>
    <xdr:ext cx="736600" cy="259045"/>
    <xdr:sp macro="" textlink="">
      <xdr:nvSpPr>
        <xdr:cNvPr id="442" name="テキスト ボックス 441"/>
        <xdr:cNvSpPr txBox="1"/>
      </xdr:nvSpPr>
      <xdr:spPr>
        <a:xfrm>
          <a:off x="15798800" y="248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116120</xdr:rowOff>
    </xdr:from>
    <xdr:to>
      <xdr:col>22</xdr:col>
      <xdr:colOff>203200</xdr:colOff>
      <xdr:row>20</xdr:row>
      <xdr:rowOff>125645</xdr:rowOff>
    </xdr:to>
    <xdr:cxnSp macro="">
      <xdr:nvCxnSpPr>
        <xdr:cNvPr id="443" name="直線コネクタ 442"/>
        <xdr:cNvCxnSpPr/>
      </xdr:nvCxnSpPr>
      <xdr:spPr>
        <a:xfrm flipV="1">
          <a:off x="14401800" y="337367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15833</xdr:rowOff>
    </xdr:from>
    <xdr:to>
      <xdr:col>22</xdr:col>
      <xdr:colOff>254000</xdr:colOff>
      <xdr:row>16</xdr:row>
      <xdr:rowOff>117433</xdr:rowOff>
    </xdr:to>
    <xdr:sp macro="" textlink="">
      <xdr:nvSpPr>
        <xdr:cNvPr id="444" name="フローチャート : 判断 443"/>
        <xdr:cNvSpPr/>
      </xdr:nvSpPr>
      <xdr:spPr>
        <a:xfrm>
          <a:off x="15240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127610</xdr:rowOff>
    </xdr:from>
    <xdr:ext cx="762000" cy="259045"/>
    <xdr:sp macro="" textlink="">
      <xdr:nvSpPr>
        <xdr:cNvPr id="445" name="テキスト ボックス 444"/>
        <xdr:cNvSpPr txBox="1"/>
      </xdr:nvSpPr>
      <xdr:spPr>
        <a:xfrm>
          <a:off x="14909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125645</xdr:rowOff>
    </xdr:from>
    <xdr:to>
      <xdr:col>21</xdr:col>
      <xdr:colOff>0</xdr:colOff>
      <xdr:row>21</xdr:row>
      <xdr:rowOff>87715</xdr:rowOff>
    </xdr:to>
    <xdr:cxnSp macro="">
      <xdr:nvCxnSpPr>
        <xdr:cNvPr id="446" name="直線コネクタ 445"/>
        <xdr:cNvCxnSpPr/>
      </xdr:nvCxnSpPr>
      <xdr:spPr>
        <a:xfrm flipV="1">
          <a:off x="13512800" y="3554645"/>
          <a:ext cx="889000" cy="13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69723</xdr:rowOff>
    </xdr:from>
    <xdr:to>
      <xdr:col>21</xdr:col>
      <xdr:colOff>50800</xdr:colOff>
      <xdr:row>16</xdr:row>
      <xdr:rowOff>171323</xdr:rowOff>
    </xdr:to>
    <xdr:sp macro="" textlink="">
      <xdr:nvSpPr>
        <xdr:cNvPr id="447" name="フローチャート : 判断 446"/>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10050</xdr:rowOff>
    </xdr:from>
    <xdr:ext cx="762000" cy="259045"/>
    <xdr:sp macro="" textlink="">
      <xdr:nvSpPr>
        <xdr:cNvPr id="448" name="テキスト ボックス 447"/>
        <xdr:cNvSpPr txBox="1"/>
      </xdr:nvSpPr>
      <xdr:spPr>
        <a:xfrm>
          <a:off x="14020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93853</xdr:rowOff>
    </xdr:from>
    <xdr:to>
      <xdr:col>19</xdr:col>
      <xdr:colOff>533400</xdr:colOff>
      <xdr:row>17</xdr:row>
      <xdr:rowOff>24003</xdr:rowOff>
    </xdr:to>
    <xdr:sp macro="" textlink="">
      <xdr:nvSpPr>
        <xdr:cNvPr id="449" name="フローチャート : 判断 448"/>
        <xdr:cNvSpPr/>
      </xdr:nvSpPr>
      <xdr:spPr>
        <a:xfrm>
          <a:off x="134620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34180</xdr:rowOff>
    </xdr:from>
    <xdr:ext cx="762000" cy="259045"/>
    <xdr:sp macro="" textlink="">
      <xdr:nvSpPr>
        <xdr:cNvPr id="450" name="テキスト ボックス 449"/>
        <xdr:cNvSpPr txBox="1"/>
      </xdr:nvSpPr>
      <xdr:spPr>
        <a:xfrm>
          <a:off x="13131800" y="260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84751</xdr:rowOff>
    </xdr:from>
    <xdr:to>
      <xdr:col>24</xdr:col>
      <xdr:colOff>609600</xdr:colOff>
      <xdr:row>19</xdr:row>
      <xdr:rowOff>14901</xdr:rowOff>
    </xdr:to>
    <xdr:sp macro="" textlink="">
      <xdr:nvSpPr>
        <xdr:cNvPr id="456" name="円/楕円 455"/>
        <xdr:cNvSpPr/>
      </xdr:nvSpPr>
      <xdr:spPr>
        <a:xfrm>
          <a:off x="16967200" y="31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56828</xdr:rowOff>
    </xdr:from>
    <xdr:ext cx="762000" cy="259045"/>
    <xdr:sp macro="" textlink="">
      <xdr:nvSpPr>
        <xdr:cNvPr id="457" name="将来負担の状況該当値テキスト"/>
        <xdr:cNvSpPr txBox="1"/>
      </xdr:nvSpPr>
      <xdr:spPr>
        <a:xfrm>
          <a:off x="17106900" y="314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118533</xdr:rowOff>
    </xdr:from>
    <xdr:to>
      <xdr:col>23</xdr:col>
      <xdr:colOff>457200</xdr:colOff>
      <xdr:row>19</xdr:row>
      <xdr:rowOff>48683</xdr:rowOff>
    </xdr:to>
    <xdr:sp macro="" textlink="">
      <xdr:nvSpPr>
        <xdr:cNvPr id="458" name="円/楕円 457"/>
        <xdr:cNvSpPr/>
      </xdr:nvSpPr>
      <xdr:spPr>
        <a:xfrm>
          <a:off x="16129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33460</xdr:rowOff>
    </xdr:from>
    <xdr:ext cx="736600" cy="259045"/>
    <xdr:sp macro="" textlink="">
      <xdr:nvSpPr>
        <xdr:cNvPr id="459" name="テキスト ボックス 458"/>
        <xdr:cNvSpPr txBox="1"/>
      </xdr:nvSpPr>
      <xdr:spPr>
        <a:xfrm>
          <a:off x="15798800" y="329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65320</xdr:rowOff>
    </xdr:from>
    <xdr:to>
      <xdr:col>22</xdr:col>
      <xdr:colOff>254000</xdr:colOff>
      <xdr:row>19</xdr:row>
      <xdr:rowOff>166920</xdr:rowOff>
    </xdr:to>
    <xdr:sp macro="" textlink="">
      <xdr:nvSpPr>
        <xdr:cNvPr id="460" name="円/楕円 459"/>
        <xdr:cNvSpPr/>
      </xdr:nvSpPr>
      <xdr:spPr>
        <a:xfrm>
          <a:off x="15240000" y="332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151697</xdr:rowOff>
    </xdr:from>
    <xdr:ext cx="762000" cy="259045"/>
    <xdr:sp macro="" textlink="">
      <xdr:nvSpPr>
        <xdr:cNvPr id="461" name="テキスト ボックス 460"/>
        <xdr:cNvSpPr txBox="1"/>
      </xdr:nvSpPr>
      <xdr:spPr>
        <a:xfrm>
          <a:off x="14909800" y="340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74845</xdr:rowOff>
    </xdr:from>
    <xdr:to>
      <xdr:col>21</xdr:col>
      <xdr:colOff>50800</xdr:colOff>
      <xdr:row>21</xdr:row>
      <xdr:rowOff>4995</xdr:rowOff>
    </xdr:to>
    <xdr:sp macro="" textlink="">
      <xdr:nvSpPr>
        <xdr:cNvPr id="462" name="円/楕円 461"/>
        <xdr:cNvSpPr/>
      </xdr:nvSpPr>
      <xdr:spPr>
        <a:xfrm>
          <a:off x="14351000" y="35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161222</xdr:rowOff>
    </xdr:from>
    <xdr:ext cx="762000" cy="259045"/>
    <xdr:sp macro="" textlink="">
      <xdr:nvSpPr>
        <xdr:cNvPr id="463" name="テキスト ボックス 462"/>
        <xdr:cNvSpPr txBox="1"/>
      </xdr:nvSpPr>
      <xdr:spPr>
        <a:xfrm>
          <a:off x="14020800" y="359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36915</xdr:rowOff>
    </xdr:from>
    <xdr:to>
      <xdr:col>19</xdr:col>
      <xdr:colOff>533400</xdr:colOff>
      <xdr:row>21</xdr:row>
      <xdr:rowOff>138515</xdr:rowOff>
    </xdr:to>
    <xdr:sp macro="" textlink="">
      <xdr:nvSpPr>
        <xdr:cNvPr id="464" name="円/楕円 463"/>
        <xdr:cNvSpPr/>
      </xdr:nvSpPr>
      <xdr:spPr>
        <a:xfrm>
          <a:off x="13462000" y="363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123292</xdr:rowOff>
    </xdr:from>
    <xdr:ext cx="762000" cy="259045"/>
    <xdr:sp macro="" textlink="">
      <xdr:nvSpPr>
        <xdr:cNvPr id="465" name="テキスト ボックス 464"/>
        <xdr:cNvSpPr txBox="1"/>
      </xdr:nvSpPr>
      <xdr:spPr>
        <a:xfrm>
          <a:off x="13131800" y="372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15,451
15,347
241.01
10,928,581
10,454,396
430,973
6,559,557
13,554,934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105.8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退職者の補充抑制による人員削減等を行った結果、類似団体平均を</a:t>
          </a:r>
          <a:r>
            <a:rPr kumimoji="1" lang="en-US" altLang="ja-JP" sz="1100">
              <a:latin typeface="ＭＳ Ｐゴシック"/>
            </a:rPr>
            <a:t>5.7</a:t>
          </a:r>
          <a:r>
            <a:rPr kumimoji="1" lang="ja-JP" altLang="en-US" sz="1100">
              <a:latin typeface="ＭＳ Ｐゴシック"/>
            </a:rPr>
            <a:t>％下回っている。少子及び高齢化とともに、人口減少が続く状況下のため、今後は行財政改革実施計画及び新たな定員適正化計画に基づく退職者補充抑制などにより、経費削減に努める。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78994</xdr:rowOff>
    </xdr:from>
    <xdr:to>
      <xdr:col>7</xdr:col>
      <xdr:colOff>15875</xdr:colOff>
      <xdr:row>36</xdr:row>
      <xdr:rowOff>17272</xdr:rowOff>
    </xdr:to>
    <xdr:cxnSp macro="">
      <xdr:nvCxnSpPr>
        <xdr:cNvPr id="64" name="直線コネクタ 63"/>
        <xdr:cNvCxnSpPr/>
      </xdr:nvCxnSpPr>
      <xdr:spPr>
        <a:xfrm flipV="1">
          <a:off x="3987800" y="60797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17272</xdr:rowOff>
    </xdr:to>
    <xdr:cxnSp macro="">
      <xdr:nvCxnSpPr>
        <xdr:cNvPr id="67" name="直線コネクタ 66"/>
        <xdr:cNvCxnSpPr/>
      </xdr:nvCxnSpPr>
      <xdr:spPr>
        <a:xfrm>
          <a:off x="3098800" y="6184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67564</xdr:rowOff>
    </xdr:to>
    <xdr:cxnSp macro="">
      <xdr:nvCxnSpPr>
        <xdr:cNvPr id="70" name="直線コネクタ 69"/>
        <xdr:cNvCxnSpPr/>
      </xdr:nvCxnSpPr>
      <xdr:spPr>
        <a:xfrm flipV="1">
          <a:off x="2209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67564</xdr:rowOff>
    </xdr:from>
    <xdr:to>
      <xdr:col>3</xdr:col>
      <xdr:colOff>142875</xdr:colOff>
      <xdr:row>36</xdr:row>
      <xdr:rowOff>122428</xdr:rowOff>
    </xdr:to>
    <xdr:cxnSp macro="">
      <xdr:nvCxnSpPr>
        <xdr:cNvPr id="73" name="直線コネクタ 72"/>
        <xdr:cNvCxnSpPr/>
      </xdr:nvCxnSpPr>
      <xdr:spPr>
        <a:xfrm flipV="1">
          <a:off x="1320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28194</xdr:rowOff>
    </xdr:from>
    <xdr:to>
      <xdr:col>7</xdr:col>
      <xdr:colOff>66675</xdr:colOff>
      <xdr:row>35</xdr:row>
      <xdr:rowOff>129794</xdr:rowOff>
    </xdr:to>
    <xdr:sp macro="" textlink="">
      <xdr:nvSpPr>
        <xdr:cNvPr id="83" name="円/楕円 82"/>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108221</xdr:rowOff>
    </xdr:from>
    <xdr:ext cx="762000" cy="259045"/>
    <xdr:sp macro="" textlink="">
      <xdr:nvSpPr>
        <xdr:cNvPr id="84" name="人件費該当値テキスト"/>
        <xdr:cNvSpPr txBox="1"/>
      </xdr:nvSpPr>
      <xdr:spPr>
        <a:xfrm>
          <a:off x="4914900" y="593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137922</xdr:rowOff>
    </xdr:from>
    <xdr:to>
      <xdr:col>5</xdr:col>
      <xdr:colOff>600075</xdr:colOff>
      <xdr:row>36</xdr:row>
      <xdr:rowOff>68072</xdr:rowOff>
    </xdr:to>
    <xdr:sp macro="" textlink="">
      <xdr:nvSpPr>
        <xdr:cNvPr id="85" name="円/楕円 84"/>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78249</xdr:rowOff>
    </xdr:from>
    <xdr:ext cx="736600" cy="259045"/>
    <xdr:sp macro="" textlink="">
      <xdr:nvSpPr>
        <xdr:cNvPr id="86" name="テキスト ボックス 85"/>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7" name="円/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xdr:rowOff>
    </xdr:from>
    <xdr:to>
      <xdr:col>3</xdr:col>
      <xdr:colOff>193675</xdr:colOff>
      <xdr:row>36</xdr:row>
      <xdr:rowOff>118364</xdr:rowOff>
    </xdr:to>
    <xdr:sp macro="" textlink="">
      <xdr:nvSpPr>
        <xdr:cNvPr id="89" name="円/楕円 88"/>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128541</xdr:rowOff>
    </xdr:from>
    <xdr:ext cx="762000" cy="259045"/>
    <xdr:sp macro="" textlink="">
      <xdr:nvSpPr>
        <xdr:cNvPr id="90" name="テキスト ボックス 89"/>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71628</xdr:rowOff>
    </xdr:from>
    <xdr:to>
      <xdr:col>1</xdr:col>
      <xdr:colOff>676275</xdr:colOff>
      <xdr:row>37</xdr:row>
      <xdr:rowOff>1778</xdr:rowOff>
    </xdr:to>
    <xdr:sp macro="" textlink="">
      <xdr:nvSpPr>
        <xdr:cNvPr id="91" name="円/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職員の節約意識の向上、競争によるコスト削減等により経常的経費の削減に取り組んできたが、平成</a:t>
          </a:r>
          <a:r>
            <a:rPr kumimoji="1" lang="en-US" altLang="ja-JP" sz="1000">
              <a:latin typeface="ＭＳ Ｐゴシック"/>
            </a:rPr>
            <a:t>27</a:t>
          </a:r>
          <a:r>
            <a:rPr kumimoji="1" lang="ja-JP" altLang="en-US" sz="1000">
              <a:latin typeface="ＭＳ Ｐゴシック"/>
            </a:rPr>
            <a:t>年度は、町公共施設等総合管理計画・固定資産台帳整備業務委託、社会保障税番号システム改修業務委託、個人番号カード交付事務、臨時福祉給付金給付にかかる電算システム改修業務委託、子育て世帯臨時特例給付金給付にかかる電算システム改修業務委託、消防団用消防デジタル無線装置購入費の増等により、増高した。</a:t>
          </a:r>
        </a:p>
        <a:p>
          <a:r>
            <a:rPr kumimoji="1" lang="ja-JP" altLang="en-US" sz="1000">
              <a:latin typeface="ＭＳ Ｐゴシック"/>
            </a:rPr>
            <a:t>　住民</a:t>
          </a:r>
          <a:r>
            <a:rPr kumimoji="1" lang="en-US" altLang="ja-JP" sz="1000">
              <a:latin typeface="ＭＳ Ｐゴシック"/>
            </a:rPr>
            <a:t>1</a:t>
          </a:r>
          <a:r>
            <a:rPr kumimoji="1" lang="ja-JP" altLang="en-US" sz="1000">
              <a:latin typeface="ＭＳ Ｐゴシック"/>
            </a:rPr>
            <a:t>人当り物件費は類似団体平均と比較し高いため、委託事務の長期継続契約及び効率的な出張による旅費の削減、また「もったいない運動」による職員のさらなる節約意識の向上を図り、一層の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161290</xdr:rowOff>
    </xdr:from>
    <xdr:to>
      <xdr:col>24</xdr:col>
      <xdr:colOff>31750</xdr:colOff>
      <xdr:row>16</xdr:row>
      <xdr:rowOff>81280</xdr:rowOff>
    </xdr:to>
    <xdr:cxnSp macro="">
      <xdr:nvCxnSpPr>
        <xdr:cNvPr id="125" name="直線コネクタ 124"/>
        <xdr:cNvCxnSpPr/>
      </xdr:nvCxnSpPr>
      <xdr:spPr>
        <a:xfrm>
          <a:off x="15671800" y="2733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15</xdr:row>
      <xdr:rowOff>161290</xdr:rowOff>
    </xdr:to>
    <xdr:cxnSp macro="">
      <xdr:nvCxnSpPr>
        <xdr:cNvPr id="128" name="直線コネクタ 127"/>
        <xdr:cNvCxnSpPr/>
      </xdr:nvCxnSpPr>
      <xdr:spPr>
        <a:xfrm>
          <a:off x="14782800" y="270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91440</xdr:rowOff>
    </xdr:from>
    <xdr:to>
      <xdr:col>22</xdr:col>
      <xdr:colOff>615950</xdr:colOff>
      <xdr:row>17</xdr:row>
      <xdr:rowOff>21590</xdr:rowOff>
    </xdr:to>
    <xdr:sp macro="" textlink="">
      <xdr:nvSpPr>
        <xdr:cNvPr id="129" name="フローチャート : 判断 128"/>
        <xdr:cNvSpPr/>
      </xdr:nvSpPr>
      <xdr:spPr>
        <a:xfrm>
          <a:off x="15621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6367</xdr:rowOff>
    </xdr:from>
    <xdr:ext cx="736600" cy="259045"/>
    <xdr:sp macro="" textlink="">
      <xdr:nvSpPr>
        <xdr:cNvPr id="130" name="テキスト ボックス 129"/>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15</xdr:row>
      <xdr:rowOff>130810</xdr:rowOff>
    </xdr:to>
    <xdr:cxnSp macro="">
      <xdr:nvCxnSpPr>
        <xdr:cNvPr id="131" name="直線コネクタ 130"/>
        <xdr:cNvCxnSpPr/>
      </xdr:nvCxnSpPr>
      <xdr:spPr>
        <a:xfrm>
          <a:off x="13893800" y="269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2" name="フローチャート :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123190</xdr:rowOff>
    </xdr:to>
    <xdr:cxnSp macro="">
      <xdr:nvCxnSpPr>
        <xdr:cNvPr id="134" name="直線コネクタ 133"/>
        <xdr:cNvCxnSpPr/>
      </xdr:nvCxnSpPr>
      <xdr:spPr>
        <a:xfrm>
          <a:off x="13004800" y="266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7" name="フローチャート : 判断 136"/>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38" name="テキスト ボックス 137"/>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44" name="円/楕円 143"/>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5"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110490</xdr:rowOff>
    </xdr:from>
    <xdr:to>
      <xdr:col>22</xdr:col>
      <xdr:colOff>615950</xdr:colOff>
      <xdr:row>16</xdr:row>
      <xdr:rowOff>40640</xdr:rowOff>
    </xdr:to>
    <xdr:sp macro="" textlink="">
      <xdr:nvSpPr>
        <xdr:cNvPr id="146" name="円/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48" name="円/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0" name="円/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3" name="テキスト ボックス 152"/>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扶助費に係る経常収支比率は類似団体平均を下回る割合ではあるが、前年度対比</a:t>
          </a:r>
          <a:r>
            <a:rPr kumimoji="1" lang="en-US" altLang="ja-JP" sz="1100">
              <a:latin typeface="ＭＳ Ｐゴシック"/>
            </a:rPr>
            <a:t>0.3</a:t>
          </a:r>
          <a:r>
            <a:rPr kumimoji="1" lang="ja-JP" altLang="en-US" sz="1100">
              <a:latin typeface="ＭＳ Ｐゴシック"/>
            </a:rPr>
            <a:t>％増となっている。今後は、各種医療費助成の増額が見込まれるため、町単独扶助の見直し等により、扶助費の抑制に努める。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50800</xdr:rowOff>
    </xdr:to>
    <xdr:cxnSp macro="">
      <xdr:nvCxnSpPr>
        <xdr:cNvPr id="186" name="直線コネクタ 185"/>
        <xdr:cNvCxnSpPr/>
      </xdr:nvCxnSpPr>
      <xdr:spPr>
        <a:xfrm>
          <a:off x="3987800" y="9594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124477</xdr:rowOff>
    </xdr:from>
    <xdr:ext cx="762000" cy="259045"/>
    <xdr:sp macro="" textlink="">
      <xdr:nvSpPr>
        <xdr:cNvPr id="187"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165100</xdr:rowOff>
    </xdr:to>
    <xdr:cxnSp macro="">
      <xdr:nvCxnSpPr>
        <xdr:cNvPr id="189" name="直線コネクタ 188"/>
        <xdr:cNvCxnSpPr/>
      </xdr:nvCxnSpPr>
      <xdr:spPr>
        <a:xfrm>
          <a:off x="3098800" y="944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0" name="フローチャート : 判断 189"/>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1" name="テキスト ボックス 190"/>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31750</xdr:rowOff>
    </xdr:to>
    <xdr:cxnSp macro="">
      <xdr:nvCxnSpPr>
        <xdr:cNvPr id="192" name="直線コネクタ 191"/>
        <xdr:cNvCxnSpPr/>
      </xdr:nvCxnSpPr>
      <xdr:spPr>
        <a:xfrm flipV="1">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152400</xdr:rowOff>
    </xdr:from>
    <xdr:to>
      <xdr:col>4</xdr:col>
      <xdr:colOff>396875</xdr:colOff>
      <xdr:row>57</xdr:row>
      <xdr:rowOff>82550</xdr:rowOff>
    </xdr:to>
    <xdr:sp macro="" textlink="">
      <xdr:nvSpPr>
        <xdr:cNvPr id="193" name="フローチャート :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194" name="テキスト ボックス 19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31750</xdr:rowOff>
    </xdr:to>
    <xdr:cxnSp macro="">
      <xdr:nvCxnSpPr>
        <xdr:cNvPr id="195" name="直線コネクタ 194"/>
        <xdr:cNvCxnSpPr/>
      </xdr:nvCxnSpPr>
      <xdr:spPr>
        <a:xfrm>
          <a:off x="1320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114300</xdr:rowOff>
    </xdr:from>
    <xdr:to>
      <xdr:col>3</xdr:col>
      <xdr:colOff>193675</xdr:colOff>
      <xdr:row>57</xdr:row>
      <xdr:rowOff>44450</xdr:rowOff>
    </xdr:to>
    <xdr:sp macro="" textlink="">
      <xdr:nvSpPr>
        <xdr:cNvPr id="196" name="フローチャート : 判断 195"/>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197" name="テキスト ボックス 196"/>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198" name="フローチャート : 判断 197"/>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199" name="テキスト ボックス 198"/>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5" name="円/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16527</xdr:rowOff>
    </xdr:from>
    <xdr:ext cx="762000" cy="259045"/>
    <xdr:sp macro="" textlink="">
      <xdr:nvSpPr>
        <xdr:cNvPr id="206"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07" name="円/楕円 206"/>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208" name="テキスト ボックス 207"/>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9" name="円/楕円 208"/>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0" name="テキスト ボックス 209"/>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3" name="円/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繰出金のうち下水道事業の償還金に対する割合が大きい。下水道事業の償還金は平成</a:t>
          </a:r>
          <a:r>
            <a:rPr kumimoji="1" lang="en-US" altLang="ja-JP" sz="1100">
              <a:latin typeface="ＭＳ Ｐゴシック"/>
            </a:rPr>
            <a:t>20</a:t>
          </a:r>
          <a:r>
            <a:rPr kumimoji="1" lang="ja-JP" altLang="en-US" sz="1100">
              <a:latin typeface="ＭＳ Ｐゴシック"/>
            </a:rPr>
            <a:t>年度をピークに、徐々に減少傾向にある。しかし、今後、下水道事業は、施設、設備の更新期を迎え、相当の投資的経費が必要となる。こうした状況に備え、施設維持管理経費の削減（人件費抑制、管理委託の長期継続契約による経費削減）、下水道接続率の促進による使用料増収などに取り組み、施設の減価償却費相当額を施設整備基金等に積立し経営基盤の強化を図り、会計の安定化と一般会計繰出金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26416</xdr:rowOff>
    </xdr:from>
    <xdr:to>
      <xdr:col>24</xdr:col>
      <xdr:colOff>31750</xdr:colOff>
      <xdr:row>58</xdr:row>
      <xdr:rowOff>76708</xdr:rowOff>
    </xdr:to>
    <xdr:cxnSp macro="">
      <xdr:nvCxnSpPr>
        <xdr:cNvPr id="244" name="直線コネクタ 243"/>
        <xdr:cNvCxnSpPr/>
      </xdr:nvCxnSpPr>
      <xdr:spPr>
        <a:xfrm flipV="1">
          <a:off x="15671800" y="99705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21844</xdr:rowOff>
    </xdr:from>
    <xdr:to>
      <xdr:col>22</xdr:col>
      <xdr:colOff>565150</xdr:colOff>
      <xdr:row>58</xdr:row>
      <xdr:rowOff>76708</xdr:rowOff>
    </xdr:to>
    <xdr:cxnSp macro="">
      <xdr:nvCxnSpPr>
        <xdr:cNvPr id="247" name="直線コネクタ 246"/>
        <xdr:cNvCxnSpPr/>
      </xdr:nvCxnSpPr>
      <xdr:spPr>
        <a:xfrm>
          <a:off x="14782800" y="99659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8" name="フローチャート : 判断 247"/>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49" name="テキスト ボックス 248"/>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21844</xdr:rowOff>
    </xdr:from>
    <xdr:to>
      <xdr:col>21</xdr:col>
      <xdr:colOff>361950</xdr:colOff>
      <xdr:row>58</xdr:row>
      <xdr:rowOff>58420</xdr:rowOff>
    </xdr:to>
    <xdr:cxnSp macro="">
      <xdr:nvCxnSpPr>
        <xdr:cNvPr id="250" name="直線コネクタ 249"/>
        <xdr:cNvCxnSpPr/>
      </xdr:nvCxnSpPr>
      <xdr:spPr>
        <a:xfrm flipV="1">
          <a:off x="13893800" y="9965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51" name="フローチャート : 判断 250"/>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94251</xdr:rowOff>
    </xdr:from>
    <xdr:ext cx="762000" cy="259045"/>
    <xdr:sp macro="" textlink="">
      <xdr:nvSpPr>
        <xdr:cNvPr id="252" name="テキスト ボックス 251"/>
        <xdr:cNvSpPr txBox="1"/>
      </xdr:nvSpPr>
      <xdr:spPr>
        <a:xfrm>
          <a:off x="14401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90424</xdr:rowOff>
    </xdr:to>
    <xdr:cxnSp macro="">
      <xdr:nvCxnSpPr>
        <xdr:cNvPr id="253" name="直線コネクタ 252"/>
        <xdr:cNvCxnSpPr/>
      </xdr:nvCxnSpPr>
      <xdr:spPr>
        <a:xfrm flipV="1">
          <a:off x="13004800" y="10002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5334</xdr:rowOff>
    </xdr:from>
    <xdr:to>
      <xdr:col>20</xdr:col>
      <xdr:colOff>209550</xdr:colOff>
      <xdr:row>57</xdr:row>
      <xdr:rowOff>106934</xdr:rowOff>
    </xdr:to>
    <xdr:sp macro="" textlink="">
      <xdr:nvSpPr>
        <xdr:cNvPr id="254" name="フローチャート : 判断 253"/>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117111</xdr:rowOff>
    </xdr:from>
    <xdr:ext cx="762000" cy="259045"/>
    <xdr:sp macro="" textlink="">
      <xdr:nvSpPr>
        <xdr:cNvPr id="255" name="テキスト ボックス 254"/>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6" name="フローチャート : 判断 255"/>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103395</xdr:rowOff>
    </xdr:from>
    <xdr:ext cx="762000" cy="259045"/>
    <xdr:sp macro="" textlink="">
      <xdr:nvSpPr>
        <xdr:cNvPr id="257" name="テキスト ボックス 256"/>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147066</xdr:rowOff>
    </xdr:from>
    <xdr:to>
      <xdr:col>24</xdr:col>
      <xdr:colOff>82550</xdr:colOff>
      <xdr:row>58</xdr:row>
      <xdr:rowOff>77216</xdr:rowOff>
    </xdr:to>
    <xdr:sp macro="" textlink="">
      <xdr:nvSpPr>
        <xdr:cNvPr id="263" name="円/楕円 262"/>
        <xdr:cNvSpPr/>
      </xdr:nvSpPr>
      <xdr:spPr>
        <a:xfrm>
          <a:off x="16459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119143</xdr:rowOff>
    </xdr:from>
    <xdr:ext cx="762000" cy="259045"/>
    <xdr:sp macro="" textlink="">
      <xdr:nvSpPr>
        <xdr:cNvPr id="264" name="その他該当値テキスト"/>
        <xdr:cNvSpPr txBox="1"/>
      </xdr:nvSpPr>
      <xdr:spPr>
        <a:xfrm>
          <a:off x="16598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25908</xdr:rowOff>
    </xdr:from>
    <xdr:to>
      <xdr:col>22</xdr:col>
      <xdr:colOff>615950</xdr:colOff>
      <xdr:row>58</xdr:row>
      <xdr:rowOff>127508</xdr:rowOff>
    </xdr:to>
    <xdr:sp macro="" textlink="">
      <xdr:nvSpPr>
        <xdr:cNvPr id="265" name="円/楕円 264"/>
        <xdr:cNvSpPr/>
      </xdr:nvSpPr>
      <xdr:spPr>
        <a:xfrm>
          <a:off x="15621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112285</xdr:rowOff>
    </xdr:from>
    <xdr:ext cx="736600" cy="259045"/>
    <xdr:sp macro="" textlink="">
      <xdr:nvSpPr>
        <xdr:cNvPr id="266" name="テキスト ボックス 265"/>
        <xdr:cNvSpPr txBox="1"/>
      </xdr:nvSpPr>
      <xdr:spPr>
        <a:xfrm>
          <a:off x="15290800" y="1005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142494</xdr:rowOff>
    </xdr:from>
    <xdr:to>
      <xdr:col>21</xdr:col>
      <xdr:colOff>412750</xdr:colOff>
      <xdr:row>58</xdr:row>
      <xdr:rowOff>72644</xdr:rowOff>
    </xdr:to>
    <xdr:sp macro="" textlink="">
      <xdr:nvSpPr>
        <xdr:cNvPr id="267" name="円/楕円 266"/>
        <xdr:cNvSpPr/>
      </xdr:nvSpPr>
      <xdr:spPr>
        <a:xfrm>
          <a:off x="14732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57421</xdr:rowOff>
    </xdr:from>
    <xdr:ext cx="762000" cy="259045"/>
    <xdr:sp macro="" textlink="">
      <xdr:nvSpPr>
        <xdr:cNvPr id="268" name="テキスト ボックス 267"/>
        <xdr:cNvSpPr txBox="1"/>
      </xdr:nvSpPr>
      <xdr:spPr>
        <a:xfrm>
          <a:off x="1440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69" name="円/楕円 268"/>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0" name="テキスト ボックス 269"/>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39624</xdr:rowOff>
    </xdr:from>
    <xdr:to>
      <xdr:col>19</xdr:col>
      <xdr:colOff>6350</xdr:colOff>
      <xdr:row>58</xdr:row>
      <xdr:rowOff>141224</xdr:rowOff>
    </xdr:to>
    <xdr:sp macro="" textlink="">
      <xdr:nvSpPr>
        <xdr:cNvPr id="271" name="円/楕円 270"/>
        <xdr:cNvSpPr/>
      </xdr:nvSpPr>
      <xdr:spPr>
        <a:xfrm>
          <a:off x="12954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126001</xdr:rowOff>
    </xdr:from>
    <xdr:ext cx="762000" cy="259045"/>
    <xdr:sp macro="" textlink="">
      <xdr:nvSpPr>
        <xdr:cNvPr id="272" name="テキスト ボックス 271"/>
        <xdr:cNvSpPr txBox="1"/>
      </xdr:nvSpPr>
      <xdr:spPr>
        <a:xfrm>
          <a:off x="12623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補助費等に係る経常収支比率は類似団体平均を下回る割合になっている。平成</a:t>
          </a:r>
          <a:r>
            <a:rPr kumimoji="1" lang="en-US" altLang="ja-JP" sz="1100">
              <a:latin typeface="ＭＳ Ｐゴシック"/>
            </a:rPr>
            <a:t>27</a:t>
          </a:r>
          <a:r>
            <a:rPr kumimoji="1" lang="ja-JP" altLang="en-US" sz="1100">
              <a:latin typeface="ＭＳ Ｐゴシック"/>
            </a:rPr>
            <a:t>年度中に補助金の見直しを行い、削減に努めた。</a:t>
          </a: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年度から合併特例廃止に伴う普通交付税の段階的縮減が始まり、一般財源の経費削減を行う必要があるため、経常的な補助金等は、補助団体等の自立を求めていく。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35</xdr:row>
      <xdr:rowOff>156718</xdr:rowOff>
    </xdr:to>
    <xdr:cxnSp macro="">
      <xdr:nvCxnSpPr>
        <xdr:cNvPr id="302" name="直線コネクタ 301"/>
        <xdr:cNvCxnSpPr/>
      </xdr:nvCxnSpPr>
      <xdr:spPr>
        <a:xfrm flipV="1">
          <a:off x="15671800" y="6143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35</xdr:row>
      <xdr:rowOff>156718</xdr:rowOff>
    </xdr:to>
    <xdr:cxnSp macro="">
      <xdr:nvCxnSpPr>
        <xdr:cNvPr id="305" name="直線コネクタ 304"/>
        <xdr:cNvCxnSpPr/>
      </xdr:nvCxnSpPr>
      <xdr:spPr>
        <a:xfrm>
          <a:off x="14782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6" name="フローチャート : 判断 305"/>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7" name="テキスト ボックス 306"/>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35</xdr:row>
      <xdr:rowOff>152146</xdr:rowOff>
    </xdr:to>
    <xdr:cxnSp macro="">
      <xdr:nvCxnSpPr>
        <xdr:cNvPr id="308" name="直線コネクタ 307"/>
        <xdr:cNvCxnSpPr/>
      </xdr:nvCxnSpPr>
      <xdr:spPr>
        <a:xfrm>
          <a:off x="13893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09" name="フローチャート : 判断 308"/>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0" name="テキスト ボックス 309"/>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35</xdr:row>
      <xdr:rowOff>152146</xdr:rowOff>
    </xdr:to>
    <xdr:cxnSp macro="">
      <xdr:nvCxnSpPr>
        <xdr:cNvPr id="311" name="直線コネクタ 310"/>
        <xdr:cNvCxnSpPr/>
      </xdr:nvCxnSpPr>
      <xdr:spPr>
        <a:xfrm flipV="1">
          <a:off x="13004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2" name="フローチャート : 判断 311"/>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13" name="テキスト ボックス 312"/>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14" name="フローチャート : 判断 313"/>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5" name="テキスト ボックス 314"/>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1" name="円/楕円 320"/>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2"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105918</xdr:rowOff>
    </xdr:from>
    <xdr:to>
      <xdr:col>22</xdr:col>
      <xdr:colOff>615950</xdr:colOff>
      <xdr:row>36</xdr:row>
      <xdr:rowOff>36068</xdr:rowOff>
    </xdr:to>
    <xdr:sp macro="" textlink="">
      <xdr:nvSpPr>
        <xdr:cNvPr id="323" name="円/楕円 322"/>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46245</xdr:rowOff>
    </xdr:from>
    <xdr:ext cx="736600" cy="259045"/>
    <xdr:sp macro="" textlink="">
      <xdr:nvSpPr>
        <xdr:cNvPr id="324" name="テキスト ボックス 323"/>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25" name="円/楕円 324"/>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26" name="テキスト ボックス 325"/>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27" name="円/楕円 326"/>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28" name="テキスト ボックス 327"/>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101346</xdr:rowOff>
    </xdr:from>
    <xdr:to>
      <xdr:col>19</xdr:col>
      <xdr:colOff>6350</xdr:colOff>
      <xdr:row>36</xdr:row>
      <xdr:rowOff>31496</xdr:rowOff>
    </xdr:to>
    <xdr:sp macro="" textlink="">
      <xdr:nvSpPr>
        <xdr:cNvPr id="329" name="円/楕円 328"/>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41673</xdr:rowOff>
    </xdr:from>
    <xdr:ext cx="762000" cy="259045"/>
    <xdr:sp macro="" textlink="">
      <xdr:nvSpPr>
        <xdr:cNvPr id="330" name="テキスト ボックス 32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20</a:t>
          </a:r>
          <a:r>
            <a:rPr kumimoji="1" lang="ja-JP" altLang="en-US" sz="1100">
              <a:latin typeface="ＭＳ Ｐゴシック"/>
            </a:rPr>
            <a:t>年度以降、収支見通し（財政計画）に基づく計画的な事業実施と投資的事業の整理・平準化により新発債発行額を抑制してきた結果、公債費に係る経常収支比率は年々減少しつつある。今後、合併特例措置の終了する平成</a:t>
          </a:r>
          <a:r>
            <a:rPr kumimoji="1" lang="en-US" altLang="ja-JP" sz="1100">
              <a:latin typeface="ＭＳ Ｐゴシック"/>
            </a:rPr>
            <a:t>32</a:t>
          </a:r>
          <a:r>
            <a:rPr kumimoji="1" lang="ja-JP" altLang="en-US" sz="1100">
              <a:latin typeface="ＭＳ Ｐゴシック"/>
            </a:rPr>
            <a:t>年度までの間、認定こども園整備等大型事業が計画されている。しかし、本町の公債費は類似団体と比較し多額であるため、今後も収支見通し（財政計画）に基づき事業実施し、類似団体の平均程度の水準に近づけるよう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33274</xdr:rowOff>
    </xdr:from>
    <xdr:to>
      <xdr:col>7</xdr:col>
      <xdr:colOff>15875</xdr:colOff>
      <xdr:row>79</xdr:row>
      <xdr:rowOff>56135</xdr:rowOff>
    </xdr:to>
    <xdr:cxnSp macro="">
      <xdr:nvCxnSpPr>
        <xdr:cNvPr id="360" name="直線コネクタ 359"/>
        <xdr:cNvCxnSpPr/>
      </xdr:nvCxnSpPr>
      <xdr:spPr>
        <a:xfrm flipV="1">
          <a:off x="3987800" y="135778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67581</xdr:rowOff>
    </xdr:from>
    <xdr:ext cx="762000" cy="259045"/>
    <xdr:sp macro="" textlink="">
      <xdr:nvSpPr>
        <xdr:cNvPr id="361"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56135</xdr:rowOff>
    </xdr:from>
    <xdr:to>
      <xdr:col>5</xdr:col>
      <xdr:colOff>549275</xdr:colOff>
      <xdr:row>79</xdr:row>
      <xdr:rowOff>120142</xdr:rowOff>
    </xdr:to>
    <xdr:cxnSp macro="">
      <xdr:nvCxnSpPr>
        <xdr:cNvPr id="363" name="直線コネクタ 362"/>
        <xdr:cNvCxnSpPr/>
      </xdr:nvCxnSpPr>
      <xdr:spPr>
        <a:xfrm flipV="1">
          <a:off x="3098800" y="136006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64" name="フローチャート : 判断 363"/>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65" name="テキスト ボックス 364"/>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120142</xdr:rowOff>
    </xdr:from>
    <xdr:to>
      <xdr:col>4</xdr:col>
      <xdr:colOff>346075</xdr:colOff>
      <xdr:row>79</xdr:row>
      <xdr:rowOff>152146</xdr:rowOff>
    </xdr:to>
    <xdr:cxnSp macro="">
      <xdr:nvCxnSpPr>
        <xdr:cNvPr id="366" name="直線コネクタ 365"/>
        <xdr:cNvCxnSpPr/>
      </xdr:nvCxnSpPr>
      <xdr:spPr>
        <a:xfrm flipV="1">
          <a:off x="2209800" y="136646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67" name="フローチャート : 判断 366"/>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68" name="テキスト ボックス 367"/>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152146</xdr:rowOff>
    </xdr:from>
    <xdr:to>
      <xdr:col>3</xdr:col>
      <xdr:colOff>142875</xdr:colOff>
      <xdr:row>79</xdr:row>
      <xdr:rowOff>161289</xdr:rowOff>
    </xdr:to>
    <xdr:cxnSp macro="">
      <xdr:nvCxnSpPr>
        <xdr:cNvPr id="369" name="直線コネクタ 368"/>
        <xdr:cNvCxnSpPr/>
      </xdr:nvCxnSpPr>
      <xdr:spPr>
        <a:xfrm flipV="1">
          <a:off x="1320800" y="136966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0" name="フローチャート : 判断 369"/>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1" name="テキスト ボックス 370"/>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2" name="フローチャート : 判断 371"/>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73" name="テキスト ボックス 372"/>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153924</xdr:rowOff>
    </xdr:from>
    <xdr:to>
      <xdr:col>7</xdr:col>
      <xdr:colOff>66675</xdr:colOff>
      <xdr:row>79</xdr:row>
      <xdr:rowOff>84074</xdr:rowOff>
    </xdr:to>
    <xdr:sp macro="" textlink="">
      <xdr:nvSpPr>
        <xdr:cNvPr id="379" name="円/楕円 378"/>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126001</xdr:rowOff>
    </xdr:from>
    <xdr:ext cx="762000" cy="259045"/>
    <xdr:sp macro="" textlink="">
      <xdr:nvSpPr>
        <xdr:cNvPr id="380" name="公債費該当値テキスト"/>
        <xdr:cNvSpPr txBox="1"/>
      </xdr:nvSpPr>
      <xdr:spPr>
        <a:xfrm>
          <a:off x="4914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5335</xdr:rowOff>
    </xdr:from>
    <xdr:to>
      <xdr:col>5</xdr:col>
      <xdr:colOff>600075</xdr:colOff>
      <xdr:row>79</xdr:row>
      <xdr:rowOff>106935</xdr:rowOff>
    </xdr:to>
    <xdr:sp macro="" textlink="">
      <xdr:nvSpPr>
        <xdr:cNvPr id="381" name="円/楕円 380"/>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91712</xdr:rowOff>
    </xdr:from>
    <xdr:ext cx="736600" cy="259045"/>
    <xdr:sp macro="" textlink="">
      <xdr:nvSpPr>
        <xdr:cNvPr id="382" name="テキスト ボックス 381"/>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69342</xdr:rowOff>
    </xdr:from>
    <xdr:to>
      <xdr:col>4</xdr:col>
      <xdr:colOff>396875</xdr:colOff>
      <xdr:row>79</xdr:row>
      <xdr:rowOff>170942</xdr:rowOff>
    </xdr:to>
    <xdr:sp macro="" textlink="">
      <xdr:nvSpPr>
        <xdr:cNvPr id="383" name="円/楕円 382"/>
        <xdr:cNvSpPr/>
      </xdr:nvSpPr>
      <xdr:spPr>
        <a:xfrm>
          <a:off x="3048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155719</xdr:rowOff>
    </xdr:from>
    <xdr:ext cx="762000" cy="259045"/>
    <xdr:sp macro="" textlink="">
      <xdr:nvSpPr>
        <xdr:cNvPr id="384" name="テキスト ボックス 383"/>
        <xdr:cNvSpPr txBox="1"/>
      </xdr:nvSpPr>
      <xdr:spPr>
        <a:xfrm>
          <a:off x="2717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101346</xdr:rowOff>
    </xdr:from>
    <xdr:to>
      <xdr:col>3</xdr:col>
      <xdr:colOff>193675</xdr:colOff>
      <xdr:row>80</xdr:row>
      <xdr:rowOff>31496</xdr:rowOff>
    </xdr:to>
    <xdr:sp macro="" textlink="">
      <xdr:nvSpPr>
        <xdr:cNvPr id="385" name="円/楕円 384"/>
        <xdr:cNvSpPr/>
      </xdr:nvSpPr>
      <xdr:spPr>
        <a:xfrm>
          <a:off x="2159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16273</xdr:rowOff>
    </xdr:from>
    <xdr:ext cx="762000" cy="259045"/>
    <xdr:sp macro="" textlink="">
      <xdr:nvSpPr>
        <xdr:cNvPr id="386" name="テキスト ボックス 385"/>
        <xdr:cNvSpPr txBox="1"/>
      </xdr:nvSpPr>
      <xdr:spPr>
        <a:xfrm>
          <a:off x="1828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110489</xdr:rowOff>
    </xdr:from>
    <xdr:to>
      <xdr:col>1</xdr:col>
      <xdr:colOff>676275</xdr:colOff>
      <xdr:row>80</xdr:row>
      <xdr:rowOff>40639</xdr:rowOff>
    </xdr:to>
    <xdr:sp macro="" textlink="">
      <xdr:nvSpPr>
        <xdr:cNvPr id="387" name="円/楕円 386"/>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25416</xdr:rowOff>
    </xdr:from>
    <xdr:ext cx="762000" cy="259045"/>
    <xdr:sp macro="" textlink="">
      <xdr:nvSpPr>
        <xdr:cNvPr id="388" name="テキスト ボックス 387"/>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公債費以外の経常収支比率は、平成</a:t>
          </a:r>
          <a:r>
            <a:rPr kumimoji="1" lang="en-US" altLang="ja-JP" sz="1100">
              <a:latin typeface="ＭＳ Ｐゴシック"/>
            </a:rPr>
            <a:t>27</a:t>
          </a:r>
          <a:r>
            <a:rPr kumimoji="1" lang="ja-JP" altLang="en-US" sz="1100">
              <a:latin typeface="ＭＳ Ｐゴシック"/>
            </a:rPr>
            <a:t>年度</a:t>
          </a:r>
          <a:r>
            <a:rPr kumimoji="1" lang="en-US" altLang="ja-JP" sz="1100">
              <a:latin typeface="ＭＳ Ｐゴシック"/>
            </a:rPr>
            <a:t>62.5</a:t>
          </a:r>
          <a:r>
            <a:rPr kumimoji="1" lang="ja-JP" altLang="en-US" sz="1100">
              <a:latin typeface="ＭＳ Ｐゴシック"/>
            </a:rPr>
            <a:t>％で前年度対比</a:t>
          </a:r>
          <a:r>
            <a:rPr kumimoji="1" lang="en-US" altLang="ja-JP" sz="1100">
              <a:latin typeface="ＭＳ Ｐゴシック"/>
            </a:rPr>
            <a:t>2.3</a:t>
          </a:r>
          <a:r>
            <a:rPr kumimoji="1" lang="ja-JP" altLang="en-US" sz="1100">
              <a:latin typeface="ＭＳ Ｐゴシック"/>
            </a:rPr>
            <a:t>％減となっている。</a:t>
          </a:r>
        </a:p>
        <a:p>
          <a:r>
            <a:rPr kumimoji="1" lang="ja-JP" altLang="en-US" sz="1100">
              <a:latin typeface="ＭＳ Ｐゴシック"/>
            </a:rPr>
            <a:t>　今後は、町税の徴収強化などの取組みを通じて経常一般財源の確保に努めつつ、歳出経常経費削減に努め、経常収支比率と財政基盤の安定・強化を図る。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127000</xdr:rowOff>
    </xdr:from>
    <xdr:to>
      <xdr:col>24</xdr:col>
      <xdr:colOff>31750</xdr:colOff>
      <xdr:row>76</xdr:row>
      <xdr:rowOff>43180</xdr:rowOff>
    </xdr:to>
    <xdr:cxnSp macro="">
      <xdr:nvCxnSpPr>
        <xdr:cNvPr id="421" name="直線コネクタ 420"/>
        <xdr:cNvCxnSpPr/>
      </xdr:nvCxnSpPr>
      <xdr:spPr>
        <a:xfrm flipV="1">
          <a:off x="15671800" y="129857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10177</xdr:rowOff>
    </xdr:from>
    <xdr:ext cx="762000" cy="259045"/>
    <xdr:sp macro="" textlink="">
      <xdr:nvSpPr>
        <xdr:cNvPr id="422" name="公債費以外平均値テキスト"/>
        <xdr:cNvSpPr txBox="1"/>
      </xdr:nvSpPr>
      <xdr:spPr>
        <a:xfrm>
          <a:off x="16598900" y="132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43180</xdr:rowOff>
    </xdr:to>
    <xdr:cxnSp macro="">
      <xdr:nvCxnSpPr>
        <xdr:cNvPr id="424" name="直線コネクタ 423"/>
        <xdr:cNvCxnSpPr/>
      </xdr:nvCxnSpPr>
      <xdr:spPr>
        <a:xfrm>
          <a:off x="14782800" y="12974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25" name="フローチャート : 判断 42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26" name="テキスト ボックス 42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1270</xdr:rowOff>
    </xdr:to>
    <xdr:cxnSp macro="">
      <xdr:nvCxnSpPr>
        <xdr:cNvPr id="427" name="直線コネクタ 426"/>
        <xdr:cNvCxnSpPr/>
      </xdr:nvCxnSpPr>
      <xdr:spPr>
        <a:xfrm flipV="1">
          <a:off x="13893800" y="12974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28" name="フローチャート : 判断 427"/>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29" name="テキスト ボックス 428"/>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xdr:rowOff>
    </xdr:from>
    <xdr:to>
      <xdr:col>20</xdr:col>
      <xdr:colOff>158750</xdr:colOff>
      <xdr:row>76</xdr:row>
      <xdr:rowOff>62230</xdr:rowOff>
    </xdr:to>
    <xdr:cxnSp macro="">
      <xdr:nvCxnSpPr>
        <xdr:cNvPr id="430" name="直線コネクタ 429"/>
        <xdr:cNvCxnSpPr/>
      </xdr:nvCxnSpPr>
      <xdr:spPr>
        <a:xfrm flipV="1">
          <a:off x="13004800" y="13031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1" name="フローチャート : 判断 430"/>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2" name="テキスト ボックス 431"/>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33" name="フローチャート : 判断 432"/>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34" name="テキスト ボックス 433"/>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76200</xdr:rowOff>
    </xdr:from>
    <xdr:to>
      <xdr:col>24</xdr:col>
      <xdr:colOff>82550</xdr:colOff>
      <xdr:row>76</xdr:row>
      <xdr:rowOff>6350</xdr:rowOff>
    </xdr:to>
    <xdr:sp macro="" textlink="">
      <xdr:nvSpPr>
        <xdr:cNvPr id="440" name="円/楕円 439"/>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92727</xdr:rowOff>
    </xdr:from>
    <xdr:ext cx="762000" cy="259045"/>
    <xdr:sp macro="" textlink="">
      <xdr:nvSpPr>
        <xdr:cNvPr id="441" name="公債費以外該当値テキスト"/>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163830</xdr:rowOff>
    </xdr:from>
    <xdr:to>
      <xdr:col>22</xdr:col>
      <xdr:colOff>615950</xdr:colOff>
      <xdr:row>76</xdr:row>
      <xdr:rowOff>93980</xdr:rowOff>
    </xdr:to>
    <xdr:sp macro="" textlink="">
      <xdr:nvSpPr>
        <xdr:cNvPr id="442" name="円/楕円 441"/>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104157</xdr:rowOff>
    </xdr:from>
    <xdr:ext cx="736600" cy="259045"/>
    <xdr:sp macro="" textlink="">
      <xdr:nvSpPr>
        <xdr:cNvPr id="443" name="テキスト ボックス 442"/>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44" name="円/楕円 443"/>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45" name="テキスト ボックス 444"/>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121920</xdr:rowOff>
    </xdr:from>
    <xdr:to>
      <xdr:col>20</xdr:col>
      <xdr:colOff>209550</xdr:colOff>
      <xdr:row>76</xdr:row>
      <xdr:rowOff>52070</xdr:rowOff>
    </xdr:to>
    <xdr:sp macro="" textlink="">
      <xdr:nvSpPr>
        <xdr:cNvPr id="446" name="円/楕円 445"/>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62247</xdr:rowOff>
    </xdr:from>
    <xdr:ext cx="762000" cy="259045"/>
    <xdr:sp macro="" textlink="">
      <xdr:nvSpPr>
        <xdr:cNvPr id="447" name="テキスト ボックス 446"/>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xdr:rowOff>
    </xdr:from>
    <xdr:to>
      <xdr:col>19</xdr:col>
      <xdr:colOff>6350</xdr:colOff>
      <xdr:row>76</xdr:row>
      <xdr:rowOff>113030</xdr:rowOff>
    </xdr:to>
    <xdr:sp macro="" textlink="">
      <xdr:nvSpPr>
        <xdr:cNvPr id="448" name="円/楕円 447"/>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123207</xdr:rowOff>
    </xdr:from>
    <xdr:ext cx="762000" cy="259045"/>
    <xdr:sp macro="" textlink="">
      <xdr:nvSpPr>
        <xdr:cNvPr id="449" name="テキスト ボックス 448"/>
        <xdr:cNvSpPr txBox="1"/>
      </xdr:nvSpPr>
      <xdr:spPr>
        <a:xfrm>
          <a:off x="12623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兵庫県新温泉町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12982</xdr:rowOff>
    </xdr:from>
    <xdr:to>
      <xdr:col>4</xdr:col>
      <xdr:colOff>1117600</xdr:colOff>
      <xdr:row>17</xdr:row>
      <xdr:rowOff>22278</xdr:rowOff>
    </xdr:to>
    <xdr:cxnSp macro="">
      <xdr:nvCxnSpPr>
        <xdr:cNvPr id="50" name="直線コネクタ 49"/>
        <xdr:cNvCxnSpPr/>
      </xdr:nvCxnSpPr>
      <xdr:spPr bwMode="auto">
        <a:xfrm>
          <a:off x="5003800" y="2975257"/>
          <a:ext cx="6477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70352</xdr:rowOff>
    </xdr:from>
    <xdr:ext cx="762000" cy="259045"/>
    <xdr:sp macro="" textlink="">
      <xdr:nvSpPr>
        <xdr:cNvPr id="51" name="人口1人当たり決算額の推移平均値テキスト130"/>
        <xdr:cNvSpPr txBox="1"/>
      </xdr:nvSpPr>
      <xdr:spPr>
        <a:xfrm>
          <a:off x="5740400" y="3032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12982</xdr:rowOff>
    </xdr:from>
    <xdr:to>
      <xdr:col>4</xdr:col>
      <xdr:colOff>469900</xdr:colOff>
      <xdr:row>17</xdr:row>
      <xdr:rowOff>29015</xdr:rowOff>
    </xdr:to>
    <xdr:cxnSp macro="">
      <xdr:nvCxnSpPr>
        <xdr:cNvPr id="53" name="直線コネクタ 52"/>
        <xdr:cNvCxnSpPr/>
      </xdr:nvCxnSpPr>
      <xdr:spPr bwMode="auto">
        <a:xfrm flipV="1">
          <a:off x="4305300" y="2975257"/>
          <a:ext cx="698500" cy="16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30091</xdr:rowOff>
    </xdr:from>
    <xdr:to>
      <xdr:col>4</xdr:col>
      <xdr:colOff>520700</xdr:colOff>
      <xdr:row>18</xdr:row>
      <xdr:rowOff>131691</xdr:rowOff>
    </xdr:to>
    <xdr:sp macro="" textlink="">
      <xdr:nvSpPr>
        <xdr:cNvPr id="54" name="フローチャート : 判断 53"/>
        <xdr:cNvSpPr/>
      </xdr:nvSpPr>
      <xdr:spPr bwMode="auto">
        <a:xfrm>
          <a:off x="4953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116468</xdr:rowOff>
    </xdr:from>
    <xdr:ext cx="736600" cy="259045"/>
    <xdr:sp macro="" textlink="">
      <xdr:nvSpPr>
        <xdr:cNvPr id="55" name="テキスト ボックス 54"/>
        <xdr:cNvSpPr txBox="1"/>
      </xdr:nvSpPr>
      <xdr:spPr>
        <a:xfrm>
          <a:off x="4622800" y="32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2962</xdr:rowOff>
    </xdr:from>
    <xdr:to>
      <xdr:col>3</xdr:col>
      <xdr:colOff>904875</xdr:colOff>
      <xdr:row>17</xdr:row>
      <xdr:rowOff>29015</xdr:rowOff>
    </xdr:to>
    <xdr:cxnSp macro="">
      <xdr:nvCxnSpPr>
        <xdr:cNvPr id="56" name="直線コネクタ 55"/>
        <xdr:cNvCxnSpPr/>
      </xdr:nvCxnSpPr>
      <xdr:spPr bwMode="auto">
        <a:xfrm>
          <a:off x="3606800" y="2965237"/>
          <a:ext cx="698500" cy="2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45674</xdr:rowOff>
    </xdr:from>
    <xdr:to>
      <xdr:col>3</xdr:col>
      <xdr:colOff>955675</xdr:colOff>
      <xdr:row>18</xdr:row>
      <xdr:rowOff>147274</xdr:rowOff>
    </xdr:to>
    <xdr:sp macro="" textlink="">
      <xdr:nvSpPr>
        <xdr:cNvPr id="57" name="フローチャート : 判断 56"/>
        <xdr:cNvSpPr/>
      </xdr:nvSpPr>
      <xdr:spPr bwMode="auto">
        <a:xfrm>
          <a:off x="4254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132051</xdr:rowOff>
    </xdr:from>
    <xdr:ext cx="762000" cy="259045"/>
    <xdr:sp macro="" textlink="">
      <xdr:nvSpPr>
        <xdr:cNvPr id="58" name="テキスト ボックス 57"/>
        <xdr:cNvSpPr txBox="1"/>
      </xdr:nvSpPr>
      <xdr:spPr>
        <a:xfrm>
          <a:off x="3924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2962</xdr:rowOff>
    </xdr:from>
    <xdr:to>
      <xdr:col>3</xdr:col>
      <xdr:colOff>206375</xdr:colOff>
      <xdr:row>17</xdr:row>
      <xdr:rowOff>8273</xdr:rowOff>
    </xdr:to>
    <xdr:cxnSp macro="">
      <xdr:nvCxnSpPr>
        <xdr:cNvPr id="59" name="直線コネクタ 58"/>
        <xdr:cNvCxnSpPr/>
      </xdr:nvCxnSpPr>
      <xdr:spPr bwMode="auto">
        <a:xfrm flipV="1">
          <a:off x="2908300" y="2965237"/>
          <a:ext cx="698500" cy="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27767</xdr:rowOff>
    </xdr:from>
    <xdr:to>
      <xdr:col>3</xdr:col>
      <xdr:colOff>257175</xdr:colOff>
      <xdr:row>18</xdr:row>
      <xdr:rowOff>129367</xdr:rowOff>
    </xdr:to>
    <xdr:sp macro="" textlink="">
      <xdr:nvSpPr>
        <xdr:cNvPr id="60" name="フローチャート : 判断 59"/>
        <xdr:cNvSpPr/>
      </xdr:nvSpPr>
      <xdr:spPr bwMode="auto">
        <a:xfrm>
          <a:off x="35560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114144</xdr:rowOff>
    </xdr:from>
    <xdr:ext cx="762000" cy="259045"/>
    <xdr:sp macro="" textlink="">
      <xdr:nvSpPr>
        <xdr:cNvPr id="61" name="テキスト ボックス 60"/>
        <xdr:cNvSpPr txBox="1"/>
      </xdr:nvSpPr>
      <xdr:spPr>
        <a:xfrm>
          <a:off x="32258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6805</xdr:rowOff>
    </xdr:from>
    <xdr:to>
      <xdr:col>2</xdr:col>
      <xdr:colOff>692150</xdr:colOff>
      <xdr:row>18</xdr:row>
      <xdr:rowOff>108405</xdr:rowOff>
    </xdr:to>
    <xdr:sp macro="" textlink="">
      <xdr:nvSpPr>
        <xdr:cNvPr id="62" name="フローチャート : 判断 61"/>
        <xdr:cNvSpPr/>
      </xdr:nvSpPr>
      <xdr:spPr bwMode="auto">
        <a:xfrm>
          <a:off x="2857500" y="314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93182</xdr:rowOff>
    </xdr:from>
    <xdr:ext cx="762000" cy="259045"/>
    <xdr:sp macro="" textlink="">
      <xdr:nvSpPr>
        <xdr:cNvPr id="63" name="テキスト ボックス 62"/>
        <xdr:cNvSpPr txBox="1"/>
      </xdr:nvSpPr>
      <xdr:spPr>
        <a:xfrm>
          <a:off x="2527300" y="322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142928</xdr:rowOff>
    </xdr:from>
    <xdr:to>
      <xdr:col>5</xdr:col>
      <xdr:colOff>34925</xdr:colOff>
      <xdr:row>17</xdr:row>
      <xdr:rowOff>73078</xdr:rowOff>
    </xdr:to>
    <xdr:sp macro="" textlink="">
      <xdr:nvSpPr>
        <xdr:cNvPr id="69" name="円/楕円 68"/>
        <xdr:cNvSpPr/>
      </xdr:nvSpPr>
      <xdr:spPr bwMode="auto">
        <a:xfrm>
          <a:off x="5600700" y="293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159455</xdr:rowOff>
    </xdr:from>
    <xdr:ext cx="762000" cy="259045"/>
    <xdr:sp macro="" textlink="">
      <xdr:nvSpPr>
        <xdr:cNvPr id="70" name="人口1人当たり決算額の推移該当値テキスト130"/>
        <xdr:cNvSpPr txBox="1"/>
      </xdr:nvSpPr>
      <xdr:spPr>
        <a:xfrm>
          <a:off x="5740400" y="277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124,993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133632</xdr:rowOff>
    </xdr:from>
    <xdr:to>
      <xdr:col>4</xdr:col>
      <xdr:colOff>520700</xdr:colOff>
      <xdr:row>17</xdr:row>
      <xdr:rowOff>63782</xdr:rowOff>
    </xdr:to>
    <xdr:sp macro="" textlink="">
      <xdr:nvSpPr>
        <xdr:cNvPr id="71" name="円/楕円 70"/>
        <xdr:cNvSpPr/>
      </xdr:nvSpPr>
      <xdr:spPr bwMode="auto">
        <a:xfrm>
          <a:off x="4953000" y="292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73959</xdr:rowOff>
    </xdr:from>
    <xdr:ext cx="736600" cy="259045"/>
    <xdr:sp macro="" textlink="">
      <xdr:nvSpPr>
        <xdr:cNvPr id="72" name="テキスト ボックス 71"/>
        <xdr:cNvSpPr txBox="1"/>
      </xdr:nvSpPr>
      <xdr:spPr>
        <a:xfrm>
          <a:off x="4622800" y="2693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126,213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149665</xdr:rowOff>
    </xdr:from>
    <xdr:to>
      <xdr:col>3</xdr:col>
      <xdr:colOff>955675</xdr:colOff>
      <xdr:row>17</xdr:row>
      <xdr:rowOff>79815</xdr:rowOff>
    </xdr:to>
    <xdr:sp macro="" textlink="">
      <xdr:nvSpPr>
        <xdr:cNvPr id="73" name="円/楕円 72"/>
        <xdr:cNvSpPr/>
      </xdr:nvSpPr>
      <xdr:spPr bwMode="auto">
        <a:xfrm>
          <a:off x="4254500" y="294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89992</xdr:rowOff>
    </xdr:from>
    <xdr:ext cx="762000" cy="259045"/>
    <xdr:sp macro="" textlink="">
      <xdr:nvSpPr>
        <xdr:cNvPr id="74" name="テキスト ボックス 73"/>
        <xdr:cNvSpPr txBox="1"/>
      </xdr:nvSpPr>
      <xdr:spPr>
        <a:xfrm>
          <a:off x="3924300" y="270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124,109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123612</xdr:rowOff>
    </xdr:from>
    <xdr:to>
      <xdr:col>3</xdr:col>
      <xdr:colOff>257175</xdr:colOff>
      <xdr:row>17</xdr:row>
      <xdr:rowOff>53762</xdr:rowOff>
    </xdr:to>
    <xdr:sp macro="" textlink="">
      <xdr:nvSpPr>
        <xdr:cNvPr id="75" name="円/楕円 74"/>
        <xdr:cNvSpPr/>
      </xdr:nvSpPr>
      <xdr:spPr bwMode="auto">
        <a:xfrm>
          <a:off x="3556000" y="291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63939</xdr:rowOff>
    </xdr:from>
    <xdr:ext cx="762000" cy="259045"/>
    <xdr:sp macro="" textlink="">
      <xdr:nvSpPr>
        <xdr:cNvPr id="76" name="テキスト ボックス 75"/>
        <xdr:cNvSpPr txBox="1"/>
      </xdr:nvSpPr>
      <xdr:spPr>
        <a:xfrm>
          <a:off x="3225800" y="268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127,528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128923</xdr:rowOff>
    </xdr:from>
    <xdr:to>
      <xdr:col>2</xdr:col>
      <xdr:colOff>692150</xdr:colOff>
      <xdr:row>17</xdr:row>
      <xdr:rowOff>59073</xdr:rowOff>
    </xdr:to>
    <xdr:sp macro="" textlink="">
      <xdr:nvSpPr>
        <xdr:cNvPr id="77" name="円/楕円 76"/>
        <xdr:cNvSpPr/>
      </xdr:nvSpPr>
      <xdr:spPr bwMode="auto">
        <a:xfrm>
          <a:off x="2857500" y="291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69250</xdr:rowOff>
    </xdr:from>
    <xdr:ext cx="762000" cy="259045"/>
    <xdr:sp macro="" textlink="">
      <xdr:nvSpPr>
        <xdr:cNvPr id="78" name="テキスト ボックス 77"/>
        <xdr:cNvSpPr txBox="1"/>
      </xdr:nvSpPr>
      <xdr:spPr>
        <a:xfrm>
          <a:off x="2527300" y="268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244226</xdr:rowOff>
    </xdr:from>
    <xdr:to>
      <xdr:col>4</xdr:col>
      <xdr:colOff>1117600</xdr:colOff>
      <xdr:row>34</xdr:row>
      <xdr:rowOff>283317</xdr:rowOff>
    </xdr:to>
    <xdr:cxnSp macro="">
      <xdr:nvCxnSpPr>
        <xdr:cNvPr id="110" name="直線コネクタ 109"/>
        <xdr:cNvCxnSpPr/>
      </xdr:nvCxnSpPr>
      <xdr:spPr bwMode="auto">
        <a:xfrm>
          <a:off x="5003800" y="6511676"/>
          <a:ext cx="647700" cy="39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273105</xdr:rowOff>
    </xdr:from>
    <xdr:ext cx="762000" cy="259045"/>
    <xdr:sp macro="" textlink="">
      <xdr:nvSpPr>
        <xdr:cNvPr id="111" name="人口1人当たり決算額の推移平均値テキスト445"/>
        <xdr:cNvSpPr txBox="1"/>
      </xdr:nvSpPr>
      <xdr:spPr>
        <a:xfrm>
          <a:off x="5740400" y="688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70330</xdr:rowOff>
    </xdr:from>
    <xdr:to>
      <xdr:col>4</xdr:col>
      <xdr:colOff>469900</xdr:colOff>
      <xdr:row>34</xdr:row>
      <xdr:rowOff>244226</xdr:rowOff>
    </xdr:to>
    <xdr:cxnSp macro="">
      <xdr:nvCxnSpPr>
        <xdr:cNvPr id="113" name="直線コネクタ 112"/>
        <xdr:cNvCxnSpPr/>
      </xdr:nvCxnSpPr>
      <xdr:spPr bwMode="auto">
        <a:xfrm>
          <a:off x="4305300" y="6337780"/>
          <a:ext cx="698500" cy="17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4" name="フローチャート : 判断 113"/>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5" name="テキスト ボックス 114"/>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314840</xdr:rowOff>
    </xdr:from>
    <xdr:to>
      <xdr:col>3</xdr:col>
      <xdr:colOff>904875</xdr:colOff>
      <xdr:row>34</xdr:row>
      <xdr:rowOff>70330</xdr:rowOff>
    </xdr:to>
    <xdr:cxnSp macro="">
      <xdr:nvCxnSpPr>
        <xdr:cNvPr id="116" name="直線コネクタ 115"/>
        <xdr:cNvCxnSpPr/>
      </xdr:nvCxnSpPr>
      <xdr:spPr bwMode="auto">
        <a:xfrm>
          <a:off x="3606800" y="6239390"/>
          <a:ext cx="698500" cy="98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7" name="フローチャート : 判断 116"/>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18" name="テキスト ボックス 117"/>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202850</xdr:rowOff>
    </xdr:from>
    <xdr:to>
      <xdr:col>3</xdr:col>
      <xdr:colOff>206375</xdr:colOff>
      <xdr:row>33</xdr:row>
      <xdr:rowOff>314840</xdr:rowOff>
    </xdr:to>
    <xdr:cxnSp macro="">
      <xdr:nvCxnSpPr>
        <xdr:cNvPr id="119" name="直線コネクタ 118"/>
        <xdr:cNvCxnSpPr/>
      </xdr:nvCxnSpPr>
      <xdr:spPr bwMode="auto">
        <a:xfrm>
          <a:off x="2908300" y="6127400"/>
          <a:ext cx="698500" cy="111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0" name="フローチャート : 判断 119"/>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1" name="テキスト ボックス 120"/>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2" name="フローチャート : 判断 121"/>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3" name="テキスト ボックス 122"/>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232517</xdr:rowOff>
    </xdr:from>
    <xdr:to>
      <xdr:col>5</xdr:col>
      <xdr:colOff>34925</xdr:colOff>
      <xdr:row>34</xdr:row>
      <xdr:rowOff>334117</xdr:rowOff>
    </xdr:to>
    <xdr:sp macro="" textlink="">
      <xdr:nvSpPr>
        <xdr:cNvPr id="129" name="円/楕円 128"/>
        <xdr:cNvSpPr/>
      </xdr:nvSpPr>
      <xdr:spPr bwMode="auto">
        <a:xfrm>
          <a:off x="5600700" y="649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77594</xdr:rowOff>
    </xdr:from>
    <xdr:ext cx="762000" cy="259045"/>
    <xdr:sp macro="" textlink="">
      <xdr:nvSpPr>
        <xdr:cNvPr id="130" name="人口1人当たり決算額の推移該当値テキスト445"/>
        <xdr:cNvSpPr txBox="1"/>
      </xdr:nvSpPr>
      <xdr:spPr>
        <a:xfrm>
          <a:off x="5740400" y="6345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40,662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193426</xdr:rowOff>
    </xdr:from>
    <xdr:to>
      <xdr:col>4</xdr:col>
      <xdr:colOff>520700</xdr:colOff>
      <xdr:row>34</xdr:row>
      <xdr:rowOff>295026</xdr:rowOff>
    </xdr:to>
    <xdr:sp macro="" textlink="">
      <xdr:nvSpPr>
        <xdr:cNvPr id="131" name="円/楕円 130"/>
        <xdr:cNvSpPr/>
      </xdr:nvSpPr>
      <xdr:spPr bwMode="auto">
        <a:xfrm>
          <a:off x="4953000" y="646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305203</xdr:rowOff>
    </xdr:from>
    <xdr:ext cx="736600" cy="259045"/>
    <xdr:sp macro="" textlink="">
      <xdr:nvSpPr>
        <xdr:cNvPr id="132" name="テキスト ボックス 131"/>
        <xdr:cNvSpPr txBox="1"/>
      </xdr:nvSpPr>
      <xdr:spPr>
        <a:xfrm>
          <a:off x="4622800" y="622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42,372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19530</xdr:rowOff>
    </xdr:from>
    <xdr:to>
      <xdr:col>3</xdr:col>
      <xdr:colOff>955675</xdr:colOff>
      <xdr:row>34</xdr:row>
      <xdr:rowOff>121130</xdr:rowOff>
    </xdr:to>
    <xdr:sp macro="" textlink="">
      <xdr:nvSpPr>
        <xdr:cNvPr id="133" name="円/楕円 132"/>
        <xdr:cNvSpPr/>
      </xdr:nvSpPr>
      <xdr:spPr bwMode="auto">
        <a:xfrm>
          <a:off x="4254500" y="628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131307</xdr:rowOff>
    </xdr:from>
    <xdr:ext cx="762000" cy="259045"/>
    <xdr:sp macro="" textlink="">
      <xdr:nvSpPr>
        <xdr:cNvPr id="134" name="テキスト ボックス 133"/>
        <xdr:cNvSpPr txBox="1"/>
      </xdr:nvSpPr>
      <xdr:spPr>
        <a:xfrm>
          <a:off x="3924300" y="605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49,979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264040</xdr:rowOff>
    </xdr:from>
    <xdr:to>
      <xdr:col>3</xdr:col>
      <xdr:colOff>257175</xdr:colOff>
      <xdr:row>34</xdr:row>
      <xdr:rowOff>22740</xdr:rowOff>
    </xdr:to>
    <xdr:sp macro="" textlink="">
      <xdr:nvSpPr>
        <xdr:cNvPr id="135" name="円/楕円 134"/>
        <xdr:cNvSpPr/>
      </xdr:nvSpPr>
      <xdr:spPr bwMode="auto">
        <a:xfrm>
          <a:off x="3556000" y="6188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32917</xdr:rowOff>
    </xdr:from>
    <xdr:ext cx="762000" cy="259045"/>
    <xdr:sp macro="" textlink="">
      <xdr:nvSpPr>
        <xdr:cNvPr id="136" name="テキスト ボックス 135"/>
        <xdr:cNvSpPr txBox="1"/>
      </xdr:nvSpPr>
      <xdr:spPr>
        <a:xfrm>
          <a:off x="3225800" y="595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54,283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152050</xdr:rowOff>
    </xdr:from>
    <xdr:to>
      <xdr:col>2</xdr:col>
      <xdr:colOff>692150</xdr:colOff>
      <xdr:row>33</xdr:row>
      <xdr:rowOff>253650</xdr:rowOff>
    </xdr:to>
    <xdr:sp macro="" textlink="">
      <xdr:nvSpPr>
        <xdr:cNvPr id="137" name="円/楕円 136"/>
        <xdr:cNvSpPr/>
      </xdr:nvSpPr>
      <xdr:spPr bwMode="auto">
        <a:xfrm>
          <a:off x="2857500" y="607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92377</xdr:rowOff>
    </xdr:from>
    <xdr:ext cx="762000" cy="259045"/>
    <xdr:sp macro="" textlink="">
      <xdr:nvSpPr>
        <xdr:cNvPr id="138" name="テキスト ボックス 137"/>
        <xdr:cNvSpPr txBox="1"/>
      </xdr:nvSpPr>
      <xdr:spPr>
        <a:xfrm>
          <a:off x="2527300" y="58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15,451
15,347
241.01
10,928,581
10,454,396
430,973
6,559,557
13,554,934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105.8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25789</xdr:rowOff>
    </xdr:from>
    <xdr:to>
      <xdr:col>6</xdr:col>
      <xdr:colOff>511175</xdr:colOff>
      <xdr:row>37</xdr:row>
      <xdr:rowOff>65093</xdr:rowOff>
    </xdr:to>
    <xdr:cxnSp macro="">
      <xdr:nvCxnSpPr>
        <xdr:cNvPr id="61" name="直線コネクタ 60"/>
        <xdr:cNvCxnSpPr/>
      </xdr:nvCxnSpPr>
      <xdr:spPr>
        <a:xfrm>
          <a:off x="3797300" y="6369439"/>
          <a:ext cx="838200" cy="3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14237</xdr:rowOff>
    </xdr:from>
    <xdr:to>
      <xdr:col>5</xdr:col>
      <xdr:colOff>358775</xdr:colOff>
      <xdr:row>37</xdr:row>
      <xdr:rowOff>25789</xdr:rowOff>
    </xdr:to>
    <xdr:cxnSp macro="">
      <xdr:nvCxnSpPr>
        <xdr:cNvPr id="64" name="直線コネクタ 63"/>
        <xdr:cNvCxnSpPr/>
      </xdr:nvCxnSpPr>
      <xdr:spPr>
        <a:xfrm>
          <a:off x="2908300" y="6357887"/>
          <a:ext cx="889000" cy="1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124721</xdr:rowOff>
    </xdr:from>
    <xdr:to>
      <xdr:col>5</xdr:col>
      <xdr:colOff>409575</xdr:colOff>
      <xdr:row>38</xdr:row>
      <xdr:rowOff>54871</xdr:rowOff>
    </xdr:to>
    <xdr:sp macro="" textlink="">
      <xdr:nvSpPr>
        <xdr:cNvPr id="65" name="フローチャート : 判断 64"/>
        <xdr:cNvSpPr/>
      </xdr:nvSpPr>
      <xdr:spPr>
        <a:xfrm>
          <a:off x="3746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45999</xdr:rowOff>
    </xdr:from>
    <xdr:ext cx="534377" cy="259045"/>
    <xdr:sp macro="" textlink="">
      <xdr:nvSpPr>
        <xdr:cNvPr id="66" name="テキスト ボックス 65"/>
        <xdr:cNvSpPr txBox="1"/>
      </xdr:nvSpPr>
      <xdr:spPr>
        <a:xfrm>
          <a:off x="3530111" y="6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150909</xdr:rowOff>
    </xdr:from>
    <xdr:to>
      <xdr:col>4</xdr:col>
      <xdr:colOff>155575</xdr:colOff>
      <xdr:row>37</xdr:row>
      <xdr:rowOff>14237</xdr:rowOff>
    </xdr:to>
    <xdr:cxnSp macro="">
      <xdr:nvCxnSpPr>
        <xdr:cNvPr id="67" name="直線コネクタ 66"/>
        <xdr:cNvCxnSpPr/>
      </xdr:nvCxnSpPr>
      <xdr:spPr>
        <a:xfrm>
          <a:off x="2019300" y="6323109"/>
          <a:ext cx="889000" cy="3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130940</xdr:rowOff>
    </xdr:from>
    <xdr:to>
      <xdr:col>4</xdr:col>
      <xdr:colOff>206375</xdr:colOff>
      <xdr:row>38</xdr:row>
      <xdr:rowOff>61089</xdr:rowOff>
    </xdr:to>
    <xdr:sp macro="" textlink="">
      <xdr:nvSpPr>
        <xdr:cNvPr id="68" name="フローチャート : 判断 67"/>
        <xdr:cNvSpPr/>
      </xdr:nvSpPr>
      <xdr:spPr>
        <a:xfrm>
          <a:off x="2857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52216</xdr:rowOff>
    </xdr:from>
    <xdr:ext cx="534377" cy="259045"/>
    <xdr:sp macro="" textlink="">
      <xdr:nvSpPr>
        <xdr:cNvPr id="69" name="テキスト ボックス 68"/>
        <xdr:cNvSpPr txBox="1"/>
      </xdr:nvSpPr>
      <xdr:spPr>
        <a:xfrm>
          <a:off x="2641111" y="65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150909</xdr:rowOff>
    </xdr:from>
    <xdr:to>
      <xdr:col>2</xdr:col>
      <xdr:colOff>638175</xdr:colOff>
      <xdr:row>36</xdr:row>
      <xdr:rowOff>157538</xdr:rowOff>
    </xdr:to>
    <xdr:cxnSp macro="">
      <xdr:nvCxnSpPr>
        <xdr:cNvPr id="70" name="直線コネクタ 69"/>
        <xdr:cNvCxnSpPr/>
      </xdr:nvCxnSpPr>
      <xdr:spPr>
        <a:xfrm flipV="1">
          <a:off x="1130300" y="632310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115303</xdr:rowOff>
    </xdr:from>
    <xdr:to>
      <xdr:col>3</xdr:col>
      <xdr:colOff>3175</xdr:colOff>
      <xdr:row>38</xdr:row>
      <xdr:rowOff>45453</xdr:rowOff>
    </xdr:to>
    <xdr:sp macro="" textlink="">
      <xdr:nvSpPr>
        <xdr:cNvPr id="71" name="フローチャート : 判断 70"/>
        <xdr:cNvSpPr/>
      </xdr:nvSpPr>
      <xdr:spPr>
        <a:xfrm>
          <a:off x="1968500" y="645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36580</xdr:rowOff>
    </xdr:from>
    <xdr:ext cx="534377" cy="259045"/>
    <xdr:sp macro="" textlink="">
      <xdr:nvSpPr>
        <xdr:cNvPr id="72" name="テキスト ボックス 71"/>
        <xdr:cNvSpPr txBox="1"/>
      </xdr:nvSpPr>
      <xdr:spPr>
        <a:xfrm>
          <a:off x="1752111" y="65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98044</xdr:rowOff>
    </xdr:from>
    <xdr:to>
      <xdr:col>1</xdr:col>
      <xdr:colOff>485775</xdr:colOff>
      <xdr:row>38</xdr:row>
      <xdr:rowOff>28194</xdr:rowOff>
    </xdr:to>
    <xdr:sp macro="" textlink="">
      <xdr:nvSpPr>
        <xdr:cNvPr id="73" name="フローチャート : 判断 72"/>
        <xdr:cNvSpPr/>
      </xdr:nvSpPr>
      <xdr:spPr>
        <a:xfrm>
          <a:off x="1079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19321</xdr:rowOff>
    </xdr:from>
    <xdr:ext cx="534377" cy="259045"/>
    <xdr:sp macro="" textlink="">
      <xdr:nvSpPr>
        <xdr:cNvPr id="74" name="テキスト ボックス 73"/>
        <xdr:cNvSpPr txBox="1"/>
      </xdr:nvSpPr>
      <xdr:spPr>
        <a:xfrm>
          <a:off x="863111" y="65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14293</xdr:rowOff>
    </xdr:from>
    <xdr:to>
      <xdr:col>6</xdr:col>
      <xdr:colOff>561975</xdr:colOff>
      <xdr:row>37</xdr:row>
      <xdr:rowOff>115893</xdr:rowOff>
    </xdr:to>
    <xdr:sp macro="" textlink="">
      <xdr:nvSpPr>
        <xdr:cNvPr id="80" name="円/楕円 79"/>
        <xdr:cNvSpPr/>
      </xdr:nvSpPr>
      <xdr:spPr>
        <a:xfrm>
          <a:off x="4584700" y="63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37170</xdr:rowOff>
    </xdr:from>
    <xdr:ext cx="534377" cy="259045"/>
    <xdr:sp macro="" textlink="">
      <xdr:nvSpPr>
        <xdr:cNvPr id="81" name="人件費該当値テキスト"/>
        <xdr:cNvSpPr txBox="1"/>
      </xdr:nvSpPr>
      <xdr:spPr>
        <a:xfrm>
          <a:off x="4686300" y="62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146439</xdr:rowOff>
    </xdr:from>
    <xdr:to>
      <xdr:col>5</xdr:col>
      <xdr:colOff>409575</xdr:colOff>
      <xdr:row>37</xdr:row>
      <xdr:rowOff>76589</xdr:rowOff>
    </xdr:to>
    <xdr:sp macro="" textlink="">
      <xdr:nvSpPr>
        <xdr:cNvPr id="82" name="円/楕円 81"/>
        <xdr:cNvSpPr/>
      </xdr:nvSpPr>
      <xdr:spPr>
        <a:xfrm>
          <a:off x="3746500" y="63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93116</xdr:rowOff>
    </xdr:from>
    <xdr:ext cx="534377" cy="259045"/>
    <xdr:sp macro="" textlink="">
      <xdr:nvSpPr>
        <xdr:cNvPr id="83" name="テキスト ボックス 82"/>
        <xdr:cNvSpPr txBox="1"/>
      </xdr:nvSpPr>
      <xdr:spPr>
        <a:xfrm>
          <a:off x="3530111" y="609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134887</xdr:rowOff>
    </xdr:from>
    <xdr:to>
      <xdr:col>4</xdr:col>
      <xdr:colOff>206375</xdr:colOff>
      <xdr:row>37</xdr:row>
      <xdr:rowOff>65037</xdr:rowOff>
    </xdr:to>
    <xdr:sp macro="" textlink="">
      <xdr:nvSpPr>
        <xdr:cNvPr id="84" name="円/楕円 83"/>
        <xdr:cNvSpPr/>
      </xdr:nvSpPr>
      <xdr:spPr>
        <a:xfrm>
          <a:off x="2857500" y="63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81564</xdr:rowOff>
    </xdr:from>
    <xdr:ext cx="534377" cy="259045"/>
    <xdr:sp macro="" textlink="">
      <xdr:nvSpPr>
        <xdr:cNvPr id="85" name="テキスト ボックス 84"/>
        <xdr:cNvSpPr txBox="1"/>
      </xdr:nvSpPr>
      <xdr:spPr>
        <a:xfrm>
          <a:off x="2641111" y="608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98,965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100109</xdr:rowOff>
    </xdr:from>
    <xdr:to>
      <xdr:col>3</xdr:col>
      <xdr:colOff>3175</xdr:colOff>
      <xdr:row>37</xdr:row>
      <xdr:rowOff>30259</xdr:rowOff>
    </xdr:to>
    <xdr:sp macro="" textlink="">
      <xdr:nvSpPr>
        <xdr:cNvPr id="86" name="円/楕円 85"/>
        <xdr:cNvSpPr/>
      </xdr:nvSpPr>
      <xdr:spPr>
        <a:xfrm>
          <a:off x="1968500" y="62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46786</xdr:rowOff>
    </xdr:from>
    <xdr:ext cx="599010" cy="259045"/>
    <xdr:sp macro="" textlink="">
      <xdr:nvSpPr>
        <xdr:cNvPr id="87" name="テキスト ボックス 86"/>
        <xdr:cNvSpPr txBox="1"/>
      </xdr:nvSpPr>
      <xdr:spPr>
        <a:xfrm>
          <a:off x="1719794" y="604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103,529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106738</xdr:rowOff>
    </xdr:from>
    <xdr:to>
      <xdr:col>1</xdr:col>
      <xdr:colOff>485775</xdr:colOff>
      <xdr:row>37</xdr:row>
      <xdr:rowOff>36888</xdr:rowOff>
    </xdr:to>
    <xdr:sp macro="" textlink="">
      <xdr:nvSpPr>
        <xdr:cNvPr id="88" name="円/楕円 87"/>
        <xdr:cNvSpPr/>
      </xdr:nvSpPr>
      <xdr:spPr>
        <a:xfrm>
          <a:off x="1079500" y="62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53415</xdr:rowOff>
    </xdr:from>
    <xdr:ext cx="599010" cy="259045"/>
    <xdr:sp macro="" textlink="">
      <xdr:nvSpPr>
        <xdr:cNvPr id="89" name="テキスト ボックス 88"/>
        <xdr:cNvSpPr txBox="1"/>
      </xdr:nvSpPr>
      <xdr:spPr>
        <a:xfrm>
          <a:off x="830794" y="605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72633</xdr:rowOff>
    </xdr:from>
    <xdr:to>
      <xdr:col>6</xdr:col>
      <xdr:colOff>511175</xdr:colOff>
      <xdr:row>55</xdr:row>
      <xdr:rowOff>66112</xdr:rowOff>
    </xdr:to>
    <xdr:cxnSp macro="">
      <xdr:nvCxnSpPr>
        <xdr:cNvPr id="121" name="直線コネクタ 120"/>
        <xdr:cNvCxnSpPr/>
      </xdr:nvCxnSpPr>
      <xdr:spPr>
        <a:xfrm flipV="1">
          <a:off x="3797300" y="9330933"/>
          <a:ext cx="838200" cy="16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967</xdr:rowOff>
    </xdr:from>
    <xdr:ext cx="534377" cy="259045"/>
    <xdr:sp macro="" textlink="">
      <xdr:nvSpPr>
        <xdr:cNvPr id="122" name="物件費平均値テキスト"/>
        <xdr:cNvSpPr txBox="1"/>
      </xdr:nvSpPr>
      <xdr:spPr>
        <a:xfrm>
          <a:off x="4686300" y="960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66112</xdr:rowOff>
    </xdr:from>
    <xdr:to>
      <xdr:col>5</xdr:col>
      <xdr:colOff>358775</xdr:colOff>
      <xdr:row>55</xdr:row>
      <xdr:rowOff>132428</xdr:rowOff>
    </xdr:to>
    <xdr:cxnSp macro="">
      <xdr:nvCxnSpPr>
        <xdr:cNvPr id="124" name="直線コネクタ 123"/>
        <xdr:cNvCxnSpPr/>
      </xdr:nvCxnSpPr>
      <xdr:spPr>
        <a:xfrm flipV="1">
          <a:off x="2908300" y="9495862"/>
          <a:ext cx="889000" cy="6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119456</xdr:rowOff>
    </xdr:from>
    <xdr:to>
      <xdr:col>5</xdr:col>
      <xdr:colOff>409575</xdr:colOff>
      <xdr:row>57</xdr:row>
      <xdr:rowOff>49606</xdr:rowOff>
    </xdr:to>
    <xdr:sp macro="" textlink="">
      <xdr:nvSpPr>
        <xdr:cNvPr id="125" name="フローチャート : 判断 124"/>
        <xdr:cNvSpPr/>
      </xdr:nvSpPr>
      <xdr:spPr>
        <a:xfrm>
          <a:off x="3746500" y="97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40733</xdr:rowOff>
    </xdr:from>
    <xdr:ext cx="534377" cy="259045"/>
    <xdr:sp macro="" textlink="">
      <xdr:nvSpPr>
        <xdr:cNvPr id="126" name="テキスト ボックス 125"/>
        <xdr:cNvSpPr txBox="1"/>
      </xdr:nvSpPr>
      <xdr:spPr>
        <a:xfrm>
          <a:off x="3530111" y="98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132428</xdr:rowOff>
    </xdr:from>
    <xdr:to>
      <xdr:col>4</xdr:col>
      <xdr:colOff>155575</xdr:colOff>
      <xdr:row>55</xdr:row>
      <xdr:rowOff>162484</xdr:rowOff>
    </xdr:to>
    <xdr:cxnSp macro="">
      <xdr:nvCxnSpPr>
        <xdr:cNvPr id="127" name="直線コネクタ 126"/>
        <xdr:cNvCxnSpPr/>
      </xdr:nvCxnSpPr>
      <xdr:spPr>
        <a:xfrm flipV="1">
          <a:off x="2019300" y="9562178"/>
          <a:ext cx="889000" cy="3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38238</xdr:rowOff>
    </xdr:from>
    <xdr:to>
      <xdr:col>4</xdr:col>
      <xdr:colOff>206375</xdr:colOff>
      <xdr:row>57</xdr:row>
      <xdr:rowOff>139838</xdr:rowOff>
    </xdr:to>
    <xdr:sp macro="" textlink="">
      <xdr:nvSpPr>
        <xdr:cNvPr id="128" name="フローチャート : 判断 127"/>
        <xdr:cNvSpPr/>
      </xdr:nvSpPr>
      <xdr:spPr>
        <a:xfrm>
          <a:off x="2857500" y="98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130965</xdr:rowOff>
    </xdr:from>
    <xdr:ext cx="534377" cy="259045"/>
    <xdr:sp macro="" textlink="">
      <xdr:nvSpPr>
        <xdr:cNvPr id="129" name="テキスト ボックス 128"/>
        <xdr:cNvSpPr txBox="1"/>
      </xdr:nvSpPr>
      <xdr:spPr>
        <a:xfrm>
          <a:off x="2641111" y="99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139515</xdr:rowOff>
    </xdr:from>
    <xdr:to>
      <xdr:col>2</xdr:col>
      <xdr:colOff>638175</xdr:colOff>
      <xdr:row>55</xdr:row>
      <xdr:rowOff>162484</xdr:rowOff>
    </xdr:to>
    <xdr:cxnSp macro="">
      <xdr:nvCxnSpPr>
        <xdr:cNvPr id="130" name="直線コネクタ 129"/>
        <xdr:cNvCxnSpPr/>
      </xdr:nvCxnSpPr>
      <xdr:spPr>
        <a:xfrm>
          <a:off x="1130300" y="9569265"/>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27744</xdr:rowOff>
    </xdr:from>
    <xdr:to>
      <xdr:col>3</xdr:col>
      <xdr:colOff>3175</xdr:colOff>
      <xdr:row>57</xdr:row>
      <xdr:rowOff>129344</xdr:rowOff>
    </xdr:to>
    <xdr:sp macro="" textlink="">
      <xdr:nvSpPr>
        <xdr:cNvPr id="131" name="フローチャート : 判断 130"/>
        <xdr:cNvSpPr/>
      </xdr:nvSpPr>
      <xdr:spPr>
        <a:xfrm>
          <a:off x="1968500" y="980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120471</xdr:rowOff>
    </xdr:from>
    <xdr:ext cx="534377" cy="259045"/>
    <xdr:sp macro="" textlink="">
      <xdr:nvSpPr>
        <xdr:cNvPr id="132" name="テキスト ボックス 131"/>
        <xdr:cNvSpPr txBox="1"/>
      </xdr:nvSpPr>
      <xdr:spPr>
        <a:xfrm>
          <a:off x="1752111" y="98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135404</xdr:rowOff>
    </xdr:from>
    <xdr:to>
      <xdr:col>1</xdr:col>
      <xdr:colOff>485775</xdr:colOff>
      <xdr:row>57</xdr:row>
      <xdr:rowOff>65554</xdr:rowOff>
    </xdr:to>
    <xdr:sp macro="" textlink="">
      <xdr:nvSpPr>
        <xdr:cNvPr id="133" name="フローチャート : 判断 132"/>
        <xdr:cNvSpPr/>
      </xdr:nvSpPr>
      <xdr:spPr>
        <a:xfrm>
          <a:off x="1079500" y="973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56681</xdr:rowOff>
    </xdr:from>
    <xdr:ext cx="534377" cy="259045"/>
    <xdr:sp macro="" textlink="">
      <xdr:nvSpPr>
        <xdr:cNvPr id="134" name="テキスト ボックス 133"/>
        <xdr:cNvSpPr txBox="1"/>
      </xdr:nvSpPr>
      <xdr:spPr>
        <a:xfrm>
          <a:off x="863111" y="98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21833</xdr:rowOff>
    </xdr:from>
    <xdr:to>
      <xdr:col>6</xdr:col>
      <xdr:colOff>561975</xdr:colOff>
      <xdr:row>54</xdr:row>
      <xdr:rowOff>123433</xdr:rowOff>
    </xdr:to>
    <xdr:sp macro="" textlink="">
      <xdr:nvSpPr>
        <xdr:cNvPr id="140" name="円/楕円 139"/>
        <xdr:cNvSpPr/>
      </xdr:nvSpPr>
      <xdr:spPr>
        <a:xfrm>
          <a:off x="4584700" y="928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44710</xdr:rowOff>
    </xdr:from>
    <xdr:ext cx="599010" cy="259045"/>
    <xdr:sp macro="" textlink="">
      <xdr:nvSpPr>
        <xdr:cNvPr id="141" name="物件費該当値テキスト"/>
        <xdr:cNvSpPr txBox="1"/>
      </xdr:nvSpPr>
      <xdr:spPr>
        <a:xfrm>
          <a:off x="4686300" y="913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111,161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15312</xdr:rowOff>
    </xdr:from>
    <xdr:to>
      <xdr:col>5</xdr:col>
      <xdr:colOff>409575</xdr:colOff>
      <xdr:row>55</xdr:row>
      <xdr:rowOff>116912</xdr:rowOff>
    </xdr:to>
    <xdr:sp macro="" textlink="">
      <xdr:nvSpPr>
        <xdr:cNvPr id="142" name="円/楕円 141"/>
        <xdr:cNvSpPr/>
      </xdr:nvSpPr>
      <xdr:spPr>
        <a:xfrm>
          <a:off x="3746500" y="944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133439</xdr:rowOff>
    </xdr:from>
    <xdr:ext cx="534377" cy="259045"/>
    <xdr:sp macro="" textlink="">
      <xdr:nvSpPr>
        <xdr:cNvPr id="143" name="テキスト ボックス 142"/>
        <xdr:cNvSpPr txBox="1"/>
      </xdr:nvSpPr>
      <xdr:spPr>
        <a:xfrm>
          <a:off x="3530111" y="92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81628</xdr:rowOff>
    </xdr:from>
    <xdr:to>
      <xdr:col>4</xdr:col>
      <xdr:colOff>206375</xdr:colOff>
      <xdr:row>56</xdr:row>
      <xdr:rowOff>11778</xdr:rowOff>
    </xdr:to>
    <xdr:sp macro="" textlink="">
      <xdr:nvSpPr>
        <xdr:cNvPr id="144" name="円/楕円 143"/>
        <xdr:cNvSpPr/>
      </xdr:nvSpPr>
      <xdr:spPr>
        <a:xfrm>
          <a:off x="2857500" y="95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28305</xdr:rowOff>
    </xdr:from>
    <xdr:ext cx="534377" cy="259045"/>
    <xdr:sp macro="" textlink="">
      <xdr:nvSpPr>
        <xdr:cNvPr id="145" name="テキスト ボックス 144"/>
        <xdr:cNvSpPr txBox="1"/>
      </xdr:nvSpPr>
      <xdr:spPr>
        <a:xfrm>
          <a:off x="2641111" y="928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89,918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111684</xdr:rowOff>
    </xdr:from>
    <xdr:to>
      <xdr:col>3</xdr:col>
      <xdr:colOff>3175</xdr:colOff>
      <xdr:row>56</xdr:row>
      <xdr:rowOff>41834</xdr:rowOff>
    </xdr:to>
    <xdr:sp macro="" textlink="">
      <xdr:nvSpPr>
        <xdr:cNvPr id="146" name="円/楕円 145"/>
        <xdr:cNvSpPr/>
      </xdr:nvSpPr>
      <xdr:spPr>
        <a:xfrm>
          <a:off x="1968500" y="95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58361</xdr:rowOff>
    </xdr:from>
    <xdr:ext cx="534377" cy="259045"/>
    <xdr:sp macro="" textlink="">
      <xdr:nvSpPr>
        <xdr:cNvPr id="147" name="テキスト ボックス 146"/>
        <xdr:cNvSpPr txBox="1"/>
      </xdr:nvSpPr>
      <xdr:spPr>
        <a:xfrm>
          <a:off x="1752111" y="9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88715</xdr:rowOff>
    </xdr:from>
    <xdr:to>
      <xdr:col>1</xdr:col>
      <xdr:colOff>485775</xdr:colOff>
      <xdr:row>56</xdr:row>
      <xdr:rowOff>18865</xdr:rowOff>
    </xdr:to>
    <xdr:sp macro="" textlink="">
      <xdr:nvSpPr>
        <xdr:cNvPr id="148" name="円/楕円 147"/>
        <xdr:cNvSpPr/>
      </xdr:nvSpPr>
      <xdr:spPr>
        <a:xfrm>
          <a:off x="1079500" y="95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35392</xdr:rowOff>
    </xdr:from>
    <xdr:ext cx="534377" cy="259045"/>
    <xdr:sp macro="" textlink="">
      <xdr:nvSpPr>
        <xdr:cNvPr id="149" name="テキスト ボックス 148"/>
        <xdr:cNvSpPr txBox="1"/>
      </xdr:nvSpPr>
      <xdr:spPr>
        <a:xfrm>
          <a:off x="863111" y="92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9215</xdr:rowOff>
    </xdr:from>
    <xdr:to>
      <xdr:col>6</xdr:col>
      <xdr:colOff>511175</xdr:colOff>
      <xdr:row>77</xdr:row>
      <xdr:rowOff>63942</xdr:rowOff>
    </xdr:to>
    <xdr:cxnSp macro="">
      <xdr:nvCxnSpPr>
        <xdr:cNvPr id="176" name="直線コネクタ 175"/>
        <xdr:cNvCxnSpPr/>
      </xdr:nvCxnSpPr>
      <xdr:spPr>
        <a:xfrm>
          <a:off x="3797300" y="13210865"/>
          <a:ext cx="838200" cy="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19733</xdr:rowOff>
    </xdr:from>
    <xdr:ext cx="469744" cy="259045"/>
    <xdr:sp macro="" textlink="">
      <xdr:nvSpPr>
        <xdr:cNvPr id="177" name="維持補修費平均値テキスト"/>
        <xdr:cNvSpPr txBox="1"/>
      </xdr:nvSpPr>
      <xdr:spPr>
        <a:xfrm>
          <a:off x="4686300" y="132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9215</xdr:rowOff>
    </xdr:from>
    <xdr:to>
      <xdr:col>5</xdr:col>
      <xdr:colOff>358775</xdr:colOff>
      <xdr:row>77</xdr:row>
      <xdr:rowOff>114280</xdr:rowOff>
    </xdr:to>
    <xdr:cxnSp macro="">
      <xdr:nvCxnSpPr>
        <xdr:cNvPr id="179" name="直線コネクタ 178"/>
        <xdr:cNvCxnSpPr/>
      </xdr:nvCxnSpPr>
      <xdr:spPr>
        <a:xfrm flipV="1">
          <a:off x="2908300" y="13210865"/>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123562</xdr:rowOff>
    </xdr:from>
    <xdr:ext cx="469744" cy="259045"/>
    <xdr:sp macro="" textlink="">
      <xdr:nvSpPr>
        <xdr:cNvPr id="181" name="テキスト ボックス 180"/>
        <xdr:cNvSpPr txBox="1"/>
      </xdr:nvSpPr>
      <xdr:spPr>
        <a:xfrm>
          <a:off x="3562427"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109113</xdr:rowOff>
    </xdr:from>
    <xdr:to>
      <xdr:col>4</xdr:col>
      <xdr:colOff>155575</xdr:colOff>
      <xdr:row>77</xdr:row>
      <xdr:rowOff>114280</xdr:rowOff>
    </xdr:to>
    <xdr:cxnSp macro="">
      <xdr:nvCxnSpPr>
        <xdr:cNvPr id="182" name="直線コネクタ 181"/>
        <xdr:cNvCxnSpPr/>
      </xdr:nvCxnSpPr>
      <xdr:spPr>
        <a:xfrm>
          <a:off x="2019300" y="13310763"/>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89683</xdr:rowOff>
    </xdr:from>
    <xdr:to>
      <xdr:col>2</xdr:col>
      <xdr:colOff>638175</xdr:colOff>
      <xdr:row>77</xdr:row>
      <xdr:rowOff>109113</xdr:rowOff>
    </xdr:to>
    <xdr:cxnSp macro="">
      <xdr:nvCxnSpPr>
        <xdr:cNvPr id="185" name="直線コネクタ 184"/>
        <xdr:cNvCxnSpPr/>
      </xdr:nvCxnSpPr>
      <xdr:spPr>
        <a:xfrm>
          <a:off x="1130300" y="13119883"/>
          <a:ext cx="889000" cy="19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157075</xdr:rowOff>
    </xdr:from>
    <xdr:ext cx="469744" cy="259045"/>
    <xdr:sp macro="" textlink="">
      <xdr:nvSpPr>
        <xdr:cNvPr id="187" name="テキスト ボックス 186"/>
        <xdr:cNvSpPr txBox="1"/>
      </xdr:nvSpPr>
      <xdr:spPr>
        <a:xfrm>
          <a:off x="1784427" y="1335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9" name="テキスト ボックス 188"/>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13142</xdr:rowOff>
    </xdr:from>
    <xdr:to>
      <xdr:col>6</xdr:col>
      <xdr:colOff>561975</xdr:colOff>
      <xdr:row>77</xdr:row>
      <xdr:rowOff>114742</xdr:rowOff>
    </xdr:to>
    <xdr:sp macro="" textlink="">
      <xdr:nvSpPr>
        <xdr:cNvPr id="195" name="円/楕円 194"/>
        <xdr:cNvSpPr/>
      </xdr:nvSpPr>
      <xdr:spPr>
        <a:xfrm>
          <a:off x="4584700" y="1321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36019</xdr:rowOff>
    </xdr:from>
    <xdr:ext cx="469744" cy="259045"/>
    <xdr:sp macro="" textlink="">
      <xdr:nvSpPr>
        <xdr:cNvPr id="196" name="維持補修費該当値テキスト"/>
        <xdr:cNvSpPr txBox="1"/>
      </xdr:nvSpPr>
      <xdr:spPr>
        <a:xfrm>
          <a:off x="4686300" y="1306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129865</xdr:rowOff>
    </xdr:from>
    <xdr:to>
      <xdr:col>5</xdr:col>
      <xdr:colOff>409575</xdr:colOff>
      <xdr:row>77</xdr:row>
      <xdr:rowOff>60015</xdr:rowOff>
    </xdr:to>
    <xdr:sp macro="" textlink="">
      <xdr:nvSpPr>
        <xdr:cNvPr id="197" name="円/楕円 196"/>
        <xdr:cNvSpPr/>
      </xdr:nvSpPr>
      <xdr:spPr>
        <a:xfrm>
          <a:off x="3746500" y="131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76542</xdr:rowOff>
    </xdr:from>
    <xdr:ext cx="469744" cy="259045"/>
    <xdr:sp macro="" textlink="">
      <xdr:nvSpPr>
        <xdr:cNvPr id="198" name="テキスト ボックス 197"/>
        <xdr:cNvSpPr txBox="1"/>
      </xdr:nvSpPr>
      <xdr:spPr>
        <a:xfrm>
          <a:off x="3562427" y="1293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63480</xdr:rowOff>
    </xdr:from>
    <xdr:to>
      <xdr:col>4</xdr:col>
      <xdr:colOff>206375</xdr:colOff>
      <xdr:row>77</xdr:row>
      <xdr:rowOff>165080</xdr:rowOff>
    </xdr:to>
    <xdr:sp macro="" textlink="">
      <xdr:nvSpPr>
        <xdr:cNvPr id="199" name="円/楕円 198"/>
        <xdr:cNvSpPr/>
      </xdr:nvSpPr>
      <xdr:spPr>
        <a:xfrm>
          <a:off x="2857500" y="132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156207</xdr:rowOff>
    </xdr:from>
    <xdr:ext cx="469744" cy="259045"/>
    <xdr:sp macro="" textlink="">
      <xdr:nvSpPr>
        <xdr:cNvPr id="200" name="テキスト ボックス 199"/>
        <xdr:cNvSpPr txBox="1"/>
      </xdr:nvSpPr>
      <xdr:spPr>
        <a:xfrm>
          <a:off x="2673427" y="133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58313</xdr:rowOff>
    </xdr:from>
    <xdr:to>
      <xdr:col>3</xdr:col>
      <xdr:colOff>3175</xdr:colOff>
      <xdr:row>77</xdr:row>
      <xdr:rowOff>159913</xdr:rowOff>
    </xdr:to>
    <xdr:sp macro="" textlink="">
      <xdr:nvSpPr>
        <xdr:cNvPr id="201" name="円/楕円 200"/>
        <xdr:cNvSpPr/>
      </xdr:nvSpPr>
      <xdr:spPr>
        <a:xfrm>
          <a:off x="1968500" y="132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4990</xdr:rowOff>
    </xdr:from>
    <xdr:ext cx="469744" cy="259045"/>
    <xdr:sp macro="" textlink="">
      <xdr:nvSpPr>
        <xdr:cNvPr id="202" name="テキスト ボックス 201"/>
        <xdr:cNvSpPr txBox="1"/>
      </xdr:nvSpPr>
      <xdr:spPr>
        <a:xfrm>
          <a:off x="1784427" y="1303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38883</xdr:rowOff>
    </xdr:from>
    <xdr:to>
      <xdr:col>1</xdr:col>
      <xdr:colOff>485775</xdr:colOff>
      <xdr:row>76</xdr:row>
      <xdr:rowOff>140483</xdr:rowOff>
    </xdr:to>
    <xdr:sp macro="" textlink="">
      <xdr:nvSpPr>
        <xdr:cNvPr id="203" name="円/楕円 202"/>
        <xdr:cNvSpPr/>
      </xdr:nvSpPr>
      <xdr:spPr>
        <a:xfrm>
          <a:off x="1079500" y="130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157009</xdr:rowOff>
    </xdr:from>
    <xdr:ext cx="469744" cy="259045"/>
    <xdr:sp macro="" textlink="">
      <xdr:nvSpPr>
        <xdr:cNvPr id="204" name="テキスト ボックス 203"/>
        <xdr:cNvSpPr txBox="1"/>
      </xdr:nvSpPr>
      <xdr:spPr>
        <a:xfrm>
          <a:off x="895427" y="1284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166610</xdr:rowOff>
    </xdr:from>
    <xdr:to>
      <xdr:col>6</xdr:col>
      <xdr:colOff>511175</xdr:colOff>
      <xdr:row>96</xdr:row>
      <xdr:rowOff>17742</xdr:rowOff>
    </xdr:to>
    <xdr:cxnSp macro="">
      <xdr:nvCxnSpPr>
        <xdr:cNvPr id="236" name="直線コネクタ 235"/>
        <xdr:cNvCxnSpPr/>
      </xdr:nvCxnSpPr>
      <xdr:spPr>
        <a:xfrm flipV="1">
          <a:off x="3797300" y="16454360"/>
          <a:ext cx="838200" cy="2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20321</xdr:rowOff>
    </xdr:from>
    <xdr:ext cx="534377" cy="259045"/>
    <xdr:sp macro="" textlink="">
      <xdr:nvSpPr>
        <xdr:cNvPr id="237" name="扶助費平均値テキスト"/>
        <xdr:cNvSpPr txBox="1"/>
      </xdr:nvSpPr>
      <xdr:spPr>
        <a:xfrm>
          <a:off x="4686300" y="1613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17742</xdr:rowOff>
    </xdr:from>
    <xdr:to>
      <xdr:col>5</xdr:col>
      <xdr:colOff>358775</xdr:colOff>
      <xdr:row>96</xdr:row>
      <xdr:rowOff>124613</xdr:rowOff>
    </xdr:to>
    <xdr:cxnSp macro="">
      <xdr:nvCxnSpPr>
        <xdr:cNvPr id="239" name="直線コネクタ 238"/>
        <xdr:cNvCxnSpPr/>
      </xdr:nvCxnSpPr>
      <xdr:spPr>
        <a:xfrm flipV="1">
          <a:off x="2908300" y="16476942"/>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77437</xdr:rowOff>
    </xdr:from>
    <xdr:to>
      <xdr:col>5</xdr:col>
      <xdr:colOff>409575</xdr:colOff>
      <xdr:row>96</xdr:row>
      <xdr:rowOff>7587</xdr:rowOff>
    </xdr:to>
    <xdr:sp macro="" textlink="">
      <xdr:nvSpPr>
        <xdr:cNvPr id="240" name="フローチャート : 判断 239"/>
        <xdr:cNvSpPr/>
      </xdr:nvSpPr>
      <xdr:spPr>
        <a:xfrm>
          <a:off x="3746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24114</xdr:rowOff>
    </xdr:from>
    <xdr:ext cx="534377" cy="259045"/>
    <xdr:sp macro="" textlink="">
      <xdr:nvSpPr>
        <xdr:cNvPr id="241" name="テキスト ボックス 240"/>
        <xdr:cNvSpPr txBox="1"/>
      </xdr:nvSpPr>
      <xdr:spPr>
        <a:xfrm>
          <a:off x="3530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124613</xdr:rowOff>
    </xdr:from>
    <xdr:to>
      <xdr:col>4</xdr:col>
      <xdr:colOff>155575</xdr:colOff>
      <xdr:row>96</xdr:row>
      <xdr:rowOff>126620</xdr:rowOff>
    </xdr:to>
    <xdr:cxnSp macro="">
      <xdr:nvCxnSpPr>
        <xdr:cNvPr id="242" name="直線コネクタ 241"/>
        <xdr:cNvCxnSpPr/>
      </xdr:nvCxnSpPr>
      <xdr:spPr>
        <a:xfrm flipV="1">
          <a:off x="2019300" y="16583813"/>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167049</xdr:rowOff>
    </xdr:from>
    <xdr:to>
      <xdr:col>4</xdr:col>
      <xdr:colOff>206375</xdr:colOff>
      <xdr:row>96</xdr:row>
      <xdr:rowOff>97199</xdr:rowOff>
    </xdr:to>
    <xdr:sp macro="" textlink="">
      <xdr:nvSpPr>
        <xdr:cNvPr id="243" name="フローチャート : 判断 242"/>
        <xdr:cNvSpPr/>
      </xdr:nvSpPr>
      <xdr:spPr>
        <a:xfrm>
          <a:off x="2857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113726</xdr:rowOff>
    </xdr:from>
    <xdr:ext cx="534377" cy="259045"/>
    <xdr:sp macro="" textlink="">
      <xdr:nvSpPr>
        <xdr:cNvPr id="244" name="テキスト ボックス 243"/>
        <xdr:cNvSpPr txBox="1"/>
      </xdr:nvSpPr>
      <xdr:spPr>
        <a:xfrm>
          <a:off x="2641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126620</xdr:rowOff>
    </xdr:from>
    <xdr:to>
      <xdr:col>2</xdr:col>
      <xdr:colOff>638175</xdr:colOff>
      <xdr:row>97</xdr:row>
      <xdr:rowOff>3814</xdr:rowOff>
    </xdr:to>
    <xdr:cxnSp macro="">
      <xdr:nvCxnSpPr>
        <xdr:cNvPr id="245" name="直線コネクタ 244"/>
        <xdr:cNvCxnSpPr/>
      </xdr:nvCxnSpPr>
      <xdr:spPr>
        <a:xfrm flipV="1">
          <a:off x="1130300" y="16585820"/>
          <a:ext cx="889000" cy="4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149561</xdr:rowOff>
    </xdr:from>
    <xdr:to>
      <xdr:col>3</xdr:col>
      <xdr:colOff>3175</xdr:colOff>
      <xdr:row>96</xdr:row>
      <xdr:rowOff>79711</xdr:rowOff>
    </xdr:to>
    <xdr:sp macro="" textlink="">
      <xdr:nvSpPr>
        <xdr:cNvPr id="246" name="フローチャート : 判断 245"/>
        <xdr:cNvSpPr/>
      </xdr:nvSpPr>
      <xdr:spPr>
        <a:xfrm>
          <a:off x="1968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96238</xdr:rowOff>
    </xdr:from>
    <xdr:ext cx="534377" cy="259045"/>
    <xdr:sp macro="" textlink="">
      <xdr:nvSpPr>
        <xdr:cNvPr id="247" name="テキスト ボックス 246"/>
        <xdr:cNvSpPr txBox="1"/>
      </xdr:nvSpPr>
      <xdr:spPr>
        <a:xfrm>
          <a:off x="1752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148842</xdr:rowOff>
    </xdr:from>
    <xdr:to>
      <xdr:col>1</xdr:col>
      <xdr:colOff>485775</xdr:colOff>
      <xdr:row>96</xdr:row>
      <xdr:rowOff>78992</xdr:rowOff>
    </xdr:to>
    <xdr:sp macro="" textlink="">
      <xdr:nvSpPr>
        <xdr:cNvPr id="248" name="フローチャート : 判断 247"/>
        <xdr:cNvSpPr/>
      </xdr:nvSpPr>
      <xdr:spPr>
        <a:xfrm>
          <a:off x="1079500" y="164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95519</xdr:rowOff>
    </xdr:from>
    <xdr:ext cx="534377" cy="259045"/>
    <xdr:sp macro="" textlink="">
      <xdr:nvSpPr>
        <xdr:cNvPr id="249" name="テキスト ボックス 248"/>
        <xdr:cNvSpPr txBox="1"/>
      </xdr:nvSpPr>
      <xdr:spPr>
        <a:xfrm>
          <a:off x="863111" y="162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115810</xdr:rowOff>
    </xdr:from>
    <xdr:to>
      <xdr:col>6</xdr:col>
      <xdr:colOff>561975</xdr:colOff>
      <xdr:row>96</xdr:row>
      <xdr:rowOff>45960</xdr:rowOff>
    </xdr:to>
    <xdr:sp macro="" textlink="">
      <xdr:nvSpPr>
        <xdr:cNvPr id="255" name="円/楕円 254"/>
        <xdr:cNvSpPr/>
      </xdr:nvSpPr>
      <xdr:spPr>
        <a:xfrm>
          <a:off x="4584700" y="164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94237</xdr:rowOff>
    </xdr:from>
    <xdr:ext cx="534377" cy="259045"/>
    <xdr:sp macro="" textlink="">
      <xdr:nvSpPr>
        <xdr:cNvPr id="256" name="扶助費該当値テキスト"/>
        <xdr:cNvSpPr txBox="1"/>
      </xdr:nvSpPr>
      <xdr:spPr>
        <a:xfrm>
          <a:off x="4686300" y="1638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57,852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138392</xdr:rowOff>
    </xdr:from>
    <xdr:to>
      <xdr:col>5</xdr:col>
      <xdr:colOff>409575</xdr:colOff>
      <xdr:row>96</xdr:row>
      <xdr:rowOff>68542</xdr:rowOff>
    </xdr:to>
    <xdr:sp macro="" textlink="">
      <xdr:nvSpPr>
        <xdr:cNvPr id="257" name="円/楕円 256"/>
        <xdr:cNvSpPr/>
      </xdr:nvSpPr>
      <xdr:spPr>
        <a:xfrm>
          <a:off x="3746500" y="164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59669</xdr:rowOff>
    </xdr:from>
    <xdr:ext cx="534377" cy="259045"/>
    <xdr:sp macro="" textlink="">
      <xdr:nvSpPr>
        <xdr:cNvPr id="258" name="テキスト ボックス 257"/>
        <xdr:cNvSpPr txBox="1"/>
      </xdr:nvSpPr>
      <xdr:spPr>
        <a:xfrm>
          <a:off x="3530111" y="1651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73813</xdr:rowOff>
    </xdr:from>
    <xdr:to>
      <xdr:col>4</xdr:col>
      <xdr:colOff>206375</xdr:colOff>
      <xdr:row>97</xdr:row>
      <xdr:rowOff>3963</xdr:rowOff>
    </xdr:to>
    <xdr:sp macro="" textlink="">
      <xdr:nvSpPr>
        <xdr:cNvPr id="259" name="円/楕円 258"/>
        <xdr:cNvSpPr/>
      </xdr:nvSpPr>
      <xdr:spPr>
        <a:xfrm>
          <a:off x="2857500" y="165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166540</xdr:rowOff>
    </xdr:from>
    <xdr:ext cx="534377" cy="259045"/>
    <xdr:sp macro="" textlink="">
      <xdr:nvSpPr>
        <xdr:cNvPr id="260" name="テキスト ボックス 259"/>
        <xdr:cNvSpPr txBox="1"/>
      </xdr:nvSpPr>
      <xdr:spPr>
        <a:xfrm>
          <a:off x="2641111" y="166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75820</xdr:rowOff>
    </xdr:from>
    <xdr:to>
      <xdr:col>3</xdr:col>
      <xdr:colOff>3175</xdr:colOff>
      <xdr:row>97</xdr:row>
      <xdr:rowOff>5970</xdr:rowOff>
    </xdr:to>
    <xdr:sp macro="" textlink="">
      <xdr:nvSpPr>
        <xdr:cNvPr id="261" name="円/楕円 260"/>
        <xdr:cNvSpPr/>
      </xdr:nvSpPr>
      <xdr:spPr>
        <a:xfrm>
          <a:off x="1968500" y="165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168547</xdr:rowOff>
    </xdr:from>
    <xdr:ext cx="534377" cy="259045"/>
    <xdr:sp macro="" textlink="">
      <xdr:nvSpPr>
        <xdr:cNvPr id="262" name="テキスト ボックス 261"/>
        <xdr:cNvSpPr txBox="1"/>
      </xdr:nvSpPr>
      <xdr:spPr>
        <a:xfrm>
          <a:off x="1752111" y="166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124464</xdr:rowOff>
    </xdr:from>
    <xdr:to>
      <xdr:col>1</xdr:col>
      <xdr:colOff>485775</xdr:colOff>
      <xdr:row>97</xdr:row>
      <xdr:rowOff>54614</xdr:rowOff>
    </xdr:to>
    <xdr:sp macro="" textlink="">
      <xdr:nvSpPr>
        <xdr:cNvPr id="263" name="円/楕円 262"/>
        <xdr:cNvSpPr/>
      </xdr:nvSpPr>
      <xdr:spPr>
        <a:xfrm>
          <a:off x="1079500" y="165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45741</xdr:rowOff>
    </xdr:from>
    <xdr:ext cx="534377" cy="259045"/>
    <xdr:sp macro="" textlink="">
      <xdr:nvSpPr>
        <xdr:cNvPr id="264" name="テキスト ボックス 263"/>
        <xdr:cNvSpPr txBox="1"/>
      </xdr:nvSpPr>
      <xdr:spPr>
        <a:xfrm>
          <a:off x="863111" y="166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65187</xdr:rowOff>
    </xdr:from>
    <xdr:to>
      <xdr:col>15</xdr:col>
      <xdr:colOff>180975</xdr:colOff>
      <xdr:row>34</xdr:row>
      <xdr:rowOff>29526</xdr:rowOff>
    </xdr:to>
    <xdr:cxnSp macro="">
      <xdr:nvCxnSpPr>
        <xdr:cNvPr id="296" name="直線コネクタ 295"/>
        <xdr:cNvCxnSpPr/>
      </xdr:nvCxnSpPr>
      <xdr:spPr>
        <a:xfrm flipV="1">
          <a:off x="9639300" y="5551587"/>
          <a:ext cx="838200" cy="30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20279</xdr:rowOff>
    </xdr:from>
    <xdr:ext cx="534377" cy="259045"/>
    <xdr:sp macro="" textlink="">
      <xdr:nvSpPr>
        <xdr:cNvPr id="297" name="補助費等平均値テキスト"/>
        <xdr:cNvSpPr txBox="1"/>
      </xdr:nvSpPr>
      <xdr:spPr>
        <a:xfrm>
          <a:off x="10528300" y="619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29526</xdr:rowOff>
    </xdr:from>
    <xdr:to>
      <xdr:col>14</xdr:col>
      <xdr:colOff>28575</xdr:colOff>
      <xdr:row>35</xdr:row>
      <xdr:rowOff>142411</xdr:rowOff>
    </xdr:to>
    <xdr:cxnSp macro="">
      <xdr:nvCxnSpPr>
        <xdr:cNvPr id="299" name="直線コネクタ 298"/>
        <xdr:cNvCxnSpPr/>
      </xdr:nvCxnSpPr>
      <xdr:spPr>
        <a:xfrm flipV="1">
          <a:off x="8750300" y="5858826"/>
          <a:ext cx="889000" cy="28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59759</xdr:rowOff>
    </xdr:from>
    <xdr:to>
      <xdr:col>14</xdr:col>
      <xdr:colOff>79375</xdr:colOff>
      <xdr:row>37</xdr:row>
      <xdr:rowOff>161359</xdr:rowOff>
    </xdr:to>
    <xdr:sp macro="" textlink="">
      <xdr:nvSpPr>
        <xdr:cNvPr id="300" name="フローチャート : 判断 299"/>
        <xdr:cNvSpPr/>
      </xdr:nvSpPr>
      <xdr:spPr>
        <a:xfrm>
          <a:off x="9588500" y="640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152486</xdr:rowOff>
    </xdr:from>
    <xdr:ext cx="534377" cy="259045"/>
    <xdr:sp macro="" textlink="">
      <xdr:nvSpPr>
        <xdr:cNvPr id="301" name="テキスト ボックス 300"/>
        <xdr:cNvSpPr txBox="1"/>
      </xdr:nvSpPr>
      <xdr:spPr>
        <a:xfrm>
          <a:off x="9372111" y="64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142411</xdr:rowOff>
    </xdr:from>
    <xdr:to>
      <xdr:col>12</xdr:col>
      <xdr:colOff>511175</xdr:colOff>
      <xdr:row>36</xdr:row>
      <xdr:rowOff>76291</xdr:rowOff>
    </xdr:to>
    <xdr:cxnSp macro="">
      <xdr:nvCxnSpPr>
        <xdr:cNvPr id="302" name="直線コネクタ 301"/>
        <xdr:cNvCxnSpPr/>
      </xdr:nvCxnSpPr>
      <xdr:spPr>
        <a:xfrm flipV="1">
          <a:off x="7861300" y="6143161"/>
          <a:ext cx="889000" cy="10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65028</xdr:rowOff>
    </xdr:from>
    <xdr:to>
      <xdr:col>12</xdr:col>
      <xdr:colOff>561975</xdr:colOff>
      <xdr:row>37</xdr:row>
      <xdr:rowOff>166628</xdr:rowOff>
    </xdr:to>
    <xdr:sp macro="" textlink="">
      <xdr:nvSpPr>
        <xdr:cNvPr id="303" name="フローチャート : 判断 302"/>
        <xdr:cNvSpPr/>
      </xdr:nvSpPr>
      <xdr:spPr>
        <a:xfrm>
          <a:off x="8699500" y="640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157755</xdr:rowOff>
    </xdr:from>
    <xdr:ext cx="534377" cy="259045"/>
    <xdr:sp macro="" textlink="">
      <xdr:nvSpPr>
        <xdr:cNvPr id="304" name="テキスト ボックス 303"/>
        <xdr:cNvSpPr txBox="1"/>
      </xdr:nvSpPr>
      <xdr:spPr>
        <a:xfrm>
          <a:off x="8483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76291</xdr:rowOff>
    </xdr:from>
    <xdr:to>
      <xdr:col>11</xdr:col>
      <xdr:colOff>307975</xdr:colOff>
      <xdr:row>36</xdr:row>
      <xdr:rowOff>126147</xdr:rowOff>
    </xdr:to>
    <xdr:cxnSp macro="">
      <xdr:nvCxnSpPr>
        <xdr:cNvPr id="305" name="直線コネクタ 304"/>
        <xdr:cNvCxnSpPr/>
      </xdr:nvCxnSpPr>
      <xdr:spPr>
        <a:xfrm flipV="1">
          <a:off x="6972300" y="6248491"/>
          <a:ext cx="889000" cy="4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110606</xdr:rowOff>
    </xdr:from>
    <xdr:to>
      <xdr:col>11</xdr:col>
      <xdr:colOff>358775</xdr:colOff>
      <xdr:row>37</xdr:row>
      <xdr:rowOff>40756</xdr:rowOff>
    </xdr:to>
    <xdr:sp macro="" textlink="">
      <xdr:nvSpPr>
        <xdr:cNvPr id="306" name="フローチャート : 判断 305"/>
        <xdr:cNvSpPr/>
      </xdr:nvSpPr>
      <xdr:spPr>
        <a:xfrm>
          <a:off x="7810500" y="628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31883</xdr:rowOff>
    </xdr:from>
    <xdr:ext cx="534377" cy="259045"/>
    <xdr:sp macro="" textlink="">
      <xdr:nvSpPr>
        <xdr:cNvPr id="307" name="テキスト ボックス 306"/>
        <xdr:cNvSpPr txBox="1"/>
      </xdr:nvSpPr>
      <xdr:spPr>
        <a:xfrm>
          <a:off x="7594111" y="63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60205</xdr:rowOff>
    </xdr:from>
    <xdr:to>
      <xdr:col>10</xdr:col>
      <xdr:colOff>155575</xdr:colOff>
      <xdr:row>37</xdr:row>
      <xdr:rowOff>161806</xdr:rowOff>
    </xdr:to>
    <xdr:sp macro="" textlink="">
      <xdr:nvSpPr>
        <xdr:cNvPr id="308" name="フローチャート : 判断 307"/>
        <xdr:cNvSpPr/>
      </xdr:nvSpPr>
      <xdr:spPr>
        <a:xfrm>
          <a:off x="6921500" y="64038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152933</xdr:rowOff>
    </xdr:from>
    <xdr:ext cx="534377" cy="259045"/>
    <xdr:sp macro="" textlink="">
      <xdr:nvSpPr>
        <xdr:cNvPr id="309" name="テキスト ボックス 308"/>
        <xdr:cNvSpPr txBox="1"/>
      </xdr:nvSpPr>
      <xdr:spPr>
        <a:xfrm>
          <a:off x="6705111" y="64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14387</xdr:rowOff>
    </xdr:from>
    <xdr:to>
      <xdr:col>15</xdr:col>
      <xdr:colOff>231775</xdr:colOff>
      <xdr:row>32</xdr:row>
      <xdr:rowOff>115987</xdr:rowOff>
    </xdr:to>
    <xdr:sp macro="" textlink="">
      <xdr:nvSpPr>
        <xdr:cNvPr id="315" name="円/楕円 314"/>
        <xdr:cNvSpPr/>
      </xdr:nvSpPr>
      <xdr:spPr>
        <a:xfrm>
          <a:off x="10426700" y="55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37264</xdr:rowOff>
    </xdr:from>
    <xdr:ext cx="599010" cy="259045"/>
    <xdr:sp macro="" textlink="">
      <xdr:nvSpPr>
        <xdr:cNvPr id="316" name="補助費等該当値テキスト"/>
        <xdr:cNvSpPr txBox="1"/>
      </xdr:nvSpPr>
      <xdr:spPr>
        <a:xfrm>
          <a:off x="10528300" y="535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143,345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150176</xdr:rowOff>
    </xdr:from>
    <xdr:to>
      <xdr:col>14</xdr:col>
      <xdr:colOff>79375</xdr:colOff>
      <xdr:row>34</xdr:row>
      <xdr:rowOff>80326</xdr:rowOff>
    </xdr:to>
    <xdr:sp macro="" textlink="">
      <xdr:nvSpPr>
        <xdr:cNvPr id="317" name="円/楕円 316"/>
        <xdr:cNvSpPr/>
      </xdr:nvSpPr>
      <xdr:spPr>
        <a:xfrm>
          <a:off x="9588500" y="58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96853</xdr:rowOff>
    </xdr:from>
    <xdr:ext cx="599010" cy="259045"/>
    <xdr:sp macro="" textlink="">
      <xdr:nvSpPr>
        <xdr:cNvPr id="318" name="テキスト ボックス 317"/>
        <xdr:cNvSpPr txBox="1"/>
      </xdr:nvSpPr>
      <xdr:spPr>
        <a:xfrm>
          <a:off x="9339794" y="558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115,121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91611</xdr:rowOff>
    </xdr:from>
    <xdr:to>
      <xdr:col>12</xdr:col>
      <xdr:colOff>561975</xdr:colOff>
      <xdr:row>36</xdr:row>
      <xdr:rowOff>21761</xdr:rowOff>
    </xdr:to>
    <xdr:sp macro="" textlink="">
      <xdr:nvSpPr>
        <xdr:cNvPr id="319" name="円/楕円 318"/>
        <xdr:cNvSpPr/>
      </xdr:nvSpPr>
      <xdr:spPr>
        <a:xfrm>
          <a:off x="8699500" y="609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38288</xdr:rowOff>
    </xdr:from>
    <xdr:ext cx="534377" cy="259045"/>
    <xdr:sp macro="" textlink="">
      <xdr:nvSpPr>
        <xdr:cNvPr id="320" name="テキスト ボックス 319"/>
        <xdr:cNvSpPr txBox="1"/>
      </xdr:nvSpPr>
      <xdr:spPr>
        <a:xfrm>
          <a:off x="8483111" y="58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25491</xdr:rowOff>
    </xdr:from>
    <xdr:to>
      <xdr:col>11</xdr:col>
      <xdr:colOff>358775</xdr:colOff>
      <xdr:row>36</xdr:row>
      <xdr:rowOff>127091</xdr:rowOff>
    </xdr:to>
    <xdr:sp macro="" textlink="">
      <xdr:nvSpPr>
        <xdr:cNvPr id="321" name="円/楕円 320"/>
        <xdr:cNvSpPr/>
      </xdr:nvSpPr>
      <xdr:spPr>
        <a:xfrm>
          <a:off x="7810500" y="619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143618</xdr:rowOff>
    </xdr:from>
    <xdr:ext cx="534377" cy="259045"/>
    <xdr:sp macro="" textlink="">
      <xdr:nvSpPr>
        <xdr:cNvPr id="322" name="テキスト ボックス 321"/>
        <xdr:cNvSpPr txBox="1"/>
      </xdr:nvSpPr>
      <xdr:spPr>
        <a:xfrm>
          <a:off x="7594111" y="597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79,325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75347</xdr:rowOff>
    </xdr:from>
    <xdr:to>
      <xdr:col>10</xdr:col>
      <xdr:colOff>155575</xdr:colOff>
      <xdr:row>37</xdr:row>
      <xdr:rowOff>5497</xdr:rowOff>
    </xdr:to>
    <xdr:sp macro="" textlink="">
      <xdr:nvSpPr>
        <xdr:cNvPr id="323" name="円/楕円 322"/>
        <xdr:cNvSpPr/>
      </xdr:nvSpPr>
      <xdr:spPr>
        <a:xfrm>
          <a:off x="6921500" y="62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22024</xdr:rowOff>
    </xdr:from>
    <xdr:ext cx="534377" cy="259045"/>
    <xdr:sp macro="" textlink="">
      <xdr:nvSpPr>
        <xdr:cNvPr id="324" name="テキスト ボックス 323"/>
        <xdr:cNvSpPr txBox="1"/>
      </xdr:nvSpPr>
      <xdr:spPr>
        <a:xfrm>
          <a:off x="6705111" y="60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124670</xdr:rowOff>
    </xdr:from>
    <xdr:to>
      <xdr:col>15</xdr:col>
      <xdr:colOff>180975</xdr:colOff>
      <xdr:row>57</xdr:row>
      <xdr:rowOff>147941</xdr:rowOff>
    </xdr:to>
    <xdr:cxnSp macro="">
      <xdr:nvCxnSpPr>
        <xdr:cNvPr id="353" name="直線コネクタ 352"/>
        <xdr:cNvCxnSpPr/>
      </xdr:nvCxnSpPr>
      <xdr:spPr>
        <a:xfrm>
          <a:off x="9639300" y="9897320"/>
          <a:ext cx="8382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121389</xdr:rowOff>
    </xdr:from>
    <xdr:to>
      <xdr:col>14</xdr:col>
      <xdr:colOff>28575</xdr:colOff>
      <xdr:row>57</xdr:row>
      <xdr:rowOff>124670</xdr:rowOff>
    </xdr:to>
    <xdr:cxnSp macro="">
      <xdr:nvCxnSpPr>
        <xdr:cNvPr id="356" name="直線コネクタ 355"/>
        <xdr:cNvCxnSpPr/>
      </xdr:nvCxnSpPr>
      <xdr:spPr>
        <a:xfrm>
          <a:off x="8750300" y="9722589"/>
          <a:ext cx="889000" cy="17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7" name="フローチャート : 判断 356"/>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8" name="テキスト ボックス 357"/>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121389</xdr:rowOff>
    </xdr:from>
    <xdr:to>
      <xdr:col>12</xdr:col>
      <xdr:colOff>511175</xdr:colOff>
      <xdr:row>57</xdr:row>
      <xdr:rowOff>135982</xdr:rowOff>
    </xdr:to>
    <xdr:cxnSp macro="">
      <xdr:nvCxnSpPr>
        <xdr:cNvPr id="359" name="直線コネクタ 358"/>
        <xdr:cNvCxnSpPr/>
      </xdr:nvCxnSpPr>
      <xdr:spPr>
        <a:xfrm flipV="1">
          <a:off x="7861300" y="9722589"/>
          <a:ext cx="889000" cy="18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60" name="フローチャート : 判断 359"/>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61" name="テキスト ボックス 360"/>
        <xdr:cNvSpPr txBox="1"/>
      </xdr:nvSpPr>
      <xdr:spPr>
        <a:xfrm>
          <a:off x="8483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122376</xdr:rowOff>
    </xdr:from>
    <xdr:to>
      <xdr:col>11</xdr:col>
      <xdr:colOff>307975</xdr:colOff>
      <xdr:row>57</xdr:row>
      <xdr:rowOff>135982</xdr:rowOff>
    </xdr:to>
    <xdr:cxnSp macro="">
      <xdr:nvCxnSpPr>
        <xdr:cNvPr id="362" name="直線コネクタ 361"/>
        <xdr:cNvCxnSpPr/>
      </xdr:nvCxnSpPr>
      <xdr:spPr>
        <a:xfrm>
          <a:off x="6972300" y="9895026"/>
          <a:ext cx="889000" cy="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3" name="フローチャート : 判断 362"/>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4" name="テキスト ボックス 363"/>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5" name="フローチャート : 判断 364"/>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23295</xdr:rowOff>
    </xdr:from>
    <xdr:ext cx="534377" cy="259045"/>
    <xdr:sp macro="" textlink="">
      <xdr:nvSpPr>
        <xdr:cNvPr id="366" name="テキスト ボックス 365"/>
        <xdr:cNvSpPr txBox="1"/>
      </xdr:nvSpPr>
      <xdr:spPr>
        <a:xfrm>
          <a:off x="6705111" y="99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97141</xdr:rowOff>
    </xdr:from>
    <xdr:to>
      <xdr:col>15</xdr:col>
      <xdr:colOff>231775</xdr:colOff>
      <xdr:row>58</xdr:row>
      <xdr:rowOff>27291</xdr:rowOff>
    </xdr:to>
    <xdr:sp macro="" textlink="">
      <xdr:nvSpPr>
        <xdr:cNvPr id="372" name="円/楕円 371"/>
        <xdr:cNvSpPr/>
      </xdr:nvSpPr>
      <xdr:spPr>
        <a:xfrm>
          <a:off x="10426700" y="986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75568</xdr:rowOff>
    </xdr:from>
    <xdr:ext cx="534377" cy="259045"/>
    <xdr:sp macro="" textlink="">
      <xdr:nvSpPr>
        <xdr:cNvPr id="373" name="普通建設事業費該当値テキスト"/>
        <xdr:cNvSpPr txBox="1"/>
      </xdr:nvSpPr>
      <xdr:spPr>
        <a:xfrm>
          <a:off x="10528300" y="98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73870</xdr:rowOff>
    </xdr:from>
    <xdr:to>
      <xdr:col>14</xdr:col>
      <xdr:colOff>79375</xdr:colOff>
      <xdr:row>58</xdr:row>
      <xdr:rowOff>4020</xdr:rowOff>
    </xdr:to>
    <xdr:sp macro="" textlink="">
      <xdr:nvSpPr>
        <xdr:cNvPr id="374" name="円/楕円 373"/>
        <xdr:cNvSpPr/>
      </xdr:nvSpPr>
      <xdr:spPr>
        <a:xfrm>
          <a:off x="9588500" y="98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166597</xdr:rowOff>
    </xdr:from>
    <xdr:ext cx="534377" cy="259045"/>
    <xdr:sp macro="" textlink="">
      <xdr:nvSpPr>
        <xdr:cNvPr id="375" name="テキスト ボックス 374"/>
        <xdr:cNvSpPr txBox="1"/>
      </xdr:nvSpPr>
      <xdr:spPr>
        <a:xfrm>
          <a:off x="9372111" y="99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68,945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70589</xdr:rowOff>
    </xdr:from>
    <xdr:to>
      <xdr:col>12</xdr:col>
      <xdr:colOff>561975</xdr:colOff>
      <xdr:row>57</xdr:row>
      <xdr:rowOff>739</xdr:rowOff>
    </xdr:to>
    <xdr:sp macro="" textlink="">
      <xdr:nvSpPr>
        <xdr:cNvPr id="376" name="円/楕円 375"/>
        <xdr:cNvSpPr/>
      </xdr:nvSpPr>
      <xdr:spPr>
        <a:xfrm>
          <a:off x="8699500" y="967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17266</xdr:rowOff>
    </xdr:from>
    <xdr:ext cx="599010" cy="259045"/>
    <xdr:sp macro="" textlink="">
      <xdr:nvSpPr>
        <xdr:cNvPr id="377" name="テキスト ボックス 376"/>
        <xdr:cNvSpPr txBox="1"/>
      </xdr:nvSpPr>
      <xdr:spPr>
        <a:xfrm>
          <a:off x="8450794" y="944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85182</xdr:rowOff>
    </xdr:from>
    <xdr:to>
      <xdr:col>11</xdr:col>
      <xdr:colOff>358775</xdr:colOff>
      <xdr:row>58</xdr:row>
      <xdr:rowOff>15332</xdr:rowOff>
    </xdr:to>
    <xdr:sp macro="" textlink="">
      <xdr:nvSpPr>
        <xdr:cNvPr id="378" name="円/楕円 377"/>
        <xdr:cNvSpPr/>
      </xdr:nvSpPr>
      <xdr:spPr>
        <a:xfrm>
          <a:off x="7810500" y="9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6459</xdr:rowOff>
    </xdr:from>
    <xdr:ext cx="534377" cy="259045"/>
    <xdr:sp macro="" textlink="">
      <xdr:nvSpPr>
        <xdr:cNvPr id="379" name="テキスト ボックス 378"/>
        <xdr:cNvSpPr txBox="1"/>
      </xdr:nvSpPr>
      <xdr:spPr>
        <a:xfrm>
          <a:off x="7594111" y="995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71576</xdr:rowOff>
    </xdr:from>
    <xdr:to>
      <xdr:col>10</xdr:col>
      <xdr:colOff>155575</xdr:colOff>
      <xdr:row>58</xdr:row>
      <xdr:rowOff>1726</xdr:rowOff>
    </xdr:to>
    <xdr:sp macro="" textlink="">
      <xdr:nvSpPr>
        <xdr:cNvPr id="380" name="円/楕円 379"/>
        <xdr:cNvSpPr/>
      </xdr:nvSpPr>
      <xdr:spPr>
        <a:xfrm>
          <a:off x="6921500" y="98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18253</xdr:rowOff>
    </xdr:from>
    <xdr:ext cx="534377" cy="259045"/>
    <xdr:sp macro="" textlink="">
      <xdr:nvSpPr>
        <xdr:cNvPr id="381" name="テキスト ボックス 380"/>
        <xdr:cNvSpPr txBox="1"/>
      </xdr:nvSpPr>
      <xdr:spPr>
        <a:xfrm>
          <a:off x="6705111" y="96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19986</xdr:rowOff>
    </xdr:from>
    <xdr:to>
      <xdr:col>15</xdr:col>
      <xdr:colOff>180975</xdr:colOff>
      <xdr:row>79</xdr:row>
      <xdr:rowOff>38053</xdr:rowOff>
    </xdr:to>
    <xdr:cxnSp macro="">
      <xdr:nvCxnSpPr>
        <xdr:cNvPr id="410" name="直線コネクタ 409"/>
        <xdr:cNvCxnSpPr/>
      </xdr:nvCxnSpPr>
      <xdr:spPr>
        <a:xfrm>
          <a:off x="9639300" y="13564536"/>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3" name="フローチャート : 判断 412"/>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4" name="テキスト ボックス 413"/>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158703</xdr:rowOff>
    </xdr:from>
    <xdr:to>
      <xdr:col>15</xdr:col>
      <xdr:colOff>231775</xdr:colOff>
      <xdr:row>79</xdr:row>
      <xdr:rowOff>88853</xdr:rowOff>
    </xdr:to>
    <xdr:sp macro="" textlink="">
      <xdr:nvSpPr>
        <xdr:cNvPr id="420" name="円/楕円 419"/>
        <xdr:cNvSpPr/>
      </xdr:nvSpPr>
      <xdr:spPr>
        <a:xfrm>
          <a:off x="10426700" y="135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73630</xdr:rowOff>
    </xdr:from>
    <xdr:ext cx="469744" cy="259045"/>
    <xdr:sp macro="" textlink="">
      <xdr:nvSpPr>
        <xdr:cNvPr id="421" name="普通建設事業費 （ うち新規整備　）該当値テキスト"/>
        <xdr:cNvSpPr txBox="1"/>
      </xdr:nvSpPr>
      <xdr:spPr>
        <a:xfrm>
          <a:off x="10528300" y="1344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140636</xdr:rowOff>
    </xdr:from>
    <xdr:to>
      <xdr:col>14</xdr:col>
      <xdr:colOff>79375</xdr:colOff>
      <xdr:row>79</xdr:row>
      <xdr:rowOff>70786</xdr:rowOff>
    </xdr:to>
    <xdr:sp macro="" textlink="">
      <xdr:nvSpPr>
        <xdr:cNvPr id="422" name="円/楕円 421"/>
        <xdr:cNvSpPr/>
      </xdr:nvSpPr>
      <xdr:spPr>
        <a:xfrm>
          <a:off x="9588500" y="135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61913</xdr:rowOff>
    </xdr:from>
    <xdr:ext cx="469744" cy="259045"/>
    <xdr:sp macro="" textlink="">
      <xdr:nvSpPr>
        <xdr:cNvPr id="423" name="テキスト ボックス 422"/>
        <xdr:cNvSpPr txBox="1"/>
      </xdr:nvSpPr>
      <xdr:spPr>
        <a:xfrm>
          <a:off x="9404427" y="1360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36812</xdr:rowOff>
    </xdr:from>
    <xdr:to>
      <xdr:col>15</xdr:col>
      <xdr:colOff>180975</xdr:colOff>
      <xdr:row>97</xdr:row>
      <xdr:rowOff>56855</xdr:rowOff>
    </xdr:to>
    <xdr:cxnSp macro="">
      <xdr:nvCxnSpPr>
        <xdr:cNvPr id="450" name="直線コネクタ 449"/>
        <xdr:cNvCxnSpPr/>
      </xdr:nvCxnSpPr>
      <xdr:spPr>
        <a:xfrm>
          <a:off x="9639300" y="16667462"/>
          <a:ext cx="838200" cy="2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74249</xdr:rowOff>
    </xdr:from>
    <xdr:ext cx="534377" cy="259045"/>
    <xdr:sp macro="" textlink="">
      <xdr:nvSpPr>
        <xdr:cNvPr id="451" name="普通建設事業費 （ うち更新整備　）平均値テキスト"/>
        <xdr:cNvSpPr txBox="1"/>
      </xdr:nvSpPr>
      <xdr:spPr>
        <a:xfrm>
          <a:off x="10528300" y="1670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3" name="フローチャート : 判断 452"/>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4" name="テキスト ボックス 453"/>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6055</xdr:rowOff>
    </xdr:from>
    <xdr:to>
      <xdr:col>15</xdr:col>
      <xdr:colOff>231775</xdr:colOff>
      <xdr:row>97</xdr:row>
      <xdr:rowOff>107655</xdr:rowOff>
    </xdr:to>
    <xdr:sp macro="" textlink="">
      <xdr:nvSpPr>
        <xdr:cNvPr id="460" name="円/楕円 459"/>
        <xdr:cNvSpPr/>
      </xdr:nvSpPr>
      <xdr:spPr>
        <a:xfrm>
          <a:off x="10426700" y="1663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28932</xdr:rowOff>
    </xdr:from>
    <xdr:ext cx="534377" cy="259045"/>
    <xdr:sp macro="" textlink="">
      <xdr:nvSpPr>
        <xdr:cNvPr id="461" name="普通建設事業費 （ うち更新整備　）該当値テキスト"/>
        <xdr:cNvSpPr txBox="1"/>
      </xdr:nvSpPr>
      <xdr:spPr>
        <a:xfrm>
          <a:off x="10528300" y="1648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157462</xdr:rowOff>
    </xdr:from>
    <xdr:to>
      <xdr:col>14</xdr:col>
      <xdr:colOff>79375</xdr:colOff>
      <xdr:row>97</xdr:row>
      <xdr:rowOff>87612</xdr:rowOff>
    </xdr:to>
    <xdr:sp macro="" textlink="">
      <xdr:nvSpPr>
        <xdr:cNvPr id="462" name="円/楕円 461"/>
        <xdr:cNvSpPr/>
      </xdr:nvSpPr>
      <xdr:spPr>
        <a:xfrm>
          <a:off x="9588500" y="166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104139</xdr:rowOff>
    </xdr:from>
    <xdr:ext cx="534377" cy="259045"/>
    <xdr:sp macro="" textlink="">
      <xdr:nvSpPr>
        <xdr:cNvPr id="463" name="テキスト ボックス 462"/>
        <xdr:cNvSpPr txBox="1"/>
      </xdr:nvSpPr>
      <xdr:spPr>
        <a:xfrm>
          <a:off x="9372111" y="163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63652</xdr:rowOff>
    </xdr:from>
    <xdr:to>
      <xdr:col>23</xdr:col>
      <xdr:colOff>517525</xdr:colOff>
      <xdr:row>38</xdr:row>
      <xdr:rowOff>106287</xdr:rowOff>
    </xdr:to>
    <xdr:cxnSp macro="">
      <xdr:nvCxnSpPr>
        <xdr:cNvPr id="492" name="直線コネクタ 491"/>
        <xdr:cNvCxnSpPr/>
      </xdr:nvCxnSpPr>
      <xdr:spPr>
        <a:xfrm>
          <a:off x="15481300" y="6064402"/>
          <a:ext cx="838200" cy="55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81462</xdr:rowOff>
    </xdr:from>
    <xdr:ext cx="469744" cy="259045"/>
    <xdr:sp macro="" textlink="">
      <xdr:nvSpPr>
        <xdr:cNvPr id="493" name="災害復旧事業費平均値テキスト"/>
        <xdr:cNvSpPr txBox="1"/>
      </xdr:nvSpPr>
      <xdr:spPr>
        <a:xfrm>
          <a:off x="16370300" y="659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63652</xdr:rowOff>
    </xdr:from>
    <xdr:to>
      <xdr:col>22</xdr:col>
      <xdr:colOff>365125</xdr:colOff>
      <xdr:row>37</xdr:row>
      <xdr:rowOff>66434</xdr:rowOff>
    </xdr:to>
    <xdr:cxnSp macro="">
      <xdr:nvCxnSpPr>
        <xdr:cNvPr id="495" name="直線コネクタ 494"/>
        <xdr:cNvCxnSpPr/>
      </xdr:nvCxnSpPr>
      <xdr:spPr>
        <a:xfrm flipV="1">
          <a:off x="14592300" y="6064402"/>
          <a:ext cx="889000" cy="3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30607</xdr:rowOff>
    </xdr:from>
    <xdr:to>
      <xdr:col>22</xdr:col>
      <xdr:colOff>415925</xdr:colOff>
      <xdr:row>38</xdr:row>
      <xdr:rowOff>132207</xdr:rowOff>
    </xdr:to>
    <xdr:sp macro="" textlink="">
      <xdr:nvSpPr>
        <xdr:cNvPr id="496" name="フローチャート : 判断 495"/>
        <xdr:cNvSpPr/>
      </xdr:nvSpPr>
      <xdr:spPr>
        <a:xfrm>
          <a:off x="15430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123334</xdr:rowOff>
    </xdr:from>
    <xdr:ext cx="469744" cy="259045"/>
    <xdr:sp macro="" textlink="">
      <xdr:nvSpPr>
        <xdr:cNvPr id="497" name="テキスト ボックス 496"/>
        <xdr:cNvSpPr txBox="1"/>
      </xdr:nvSpPr>
      <xdr:spPr>
        <a:xfrm>
          <a:off x="15246427" y="663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13779</xdr:rowOff>
    </xdr:from>
    <xdr:to>
      <xdr:col>21</xdr:col>
      <xdr:colOff>161925</xdr:colOff>
      <xdr:row>37</xdr:row>
      <xdr:rowOff>66434</xdr:rowOff>
    </xdr:to>
    <xdr:cxnSp macro="">
      <xdr:nvCxnSpPr>
        <xdr:cNvPr id="498" name="直線コネクタ 497"/>
        <xdr:cNvCxnSpPr/>
      </xdr:nvCxnSpPr>
      <xdr:spPr>
        <a:xfrm>
          <a:off x="13703300" y="6185979"/>
          <a:ext cx="889000" cy="2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37732</xdr:rowOff>
    </xdr:from>
    <xdr:to>
      <xdr:col>21</xdr:col>
      <xdr:colOff>212725</xdr:colOff>
      <xdr:row>38</xdr:row>
      <xdr:rowOff>139332</xdr:rowOff>
    </xdr:to>
    <xdr:sp macro="" textlink="">
      <xdr:nvSpPr>
        <xdr:cNvPr id="499" name="フローチャート : 判断 498"/>
        <xdr:cNvSpPr/>
      </xdr:nvSpPr>
      <xdr:spPr>
        <a:xfrm>
          <a:off x="14541500" y="655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130459</xdr:rowOff>
    </xdr:from>
    <xdr:ext cx="469744" cy="259045"/>
    <xdr:sp macro="" textlink="">
      <xdr:nvSpPr>
        <xdr:cNvPr id="500" name="テキスト ボックス 499"/>
        <xdr:cNvSpPr txBox="1"/>
      </xdr:nvSpPr>
      <xdr:spPr>
        <a:xfrm>
          <a:off x="14357427" y="664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13779</xdr:rowOff>
    </xdr:from>
    <xdr:to>
      <xdr:col>19</xdr:col>
      <xdr:colOff>644525</xdr:colOff>
      <xdr:row>37</xdr:row>
      <xdr:rowOff>138824</xdr:rowOff>
    </xdr:to>
    <xdr:cxnSp macro="">
      <xdr:nvCxnSpPr>
        <xdr:cNvPr id="501" name="直線コネクタ 500"/>
        <xdr:cNvCxnSpPr/>
      </xdr:nvCxnSpPr>
      <xdr:spPr>
        <a:xfrm flipV="1">
          <a:off x="12814300" y="6185979"/>
          <a:ext cx="889000" cy="2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100749</xdr:rowOff>
    </xdr:from>
    <xdr:to>
      <xdr:col>20</xdr:col>
      <xdr:colOff>9525</xdr:colOff>
      <xdr:row>36</xdr:row>
      <xdr:rowOff>30899</xdr:rowOff>
    </xdr:to>
    <xdr:sp macro="" textlink="">
      <xdr:nvSpPr>
        <xdr:cNvPr id="502" name="フローチャート : 判断 501"/>
        <xdr:cNvSpPr/>
      </xdr:nvSpPr>
      <xdr:spPr>
        <a:xfrm>
          <a:off x="13652500" y="610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47426</xdr:rowOff>
    </xdr:from>
    <xdr:ext cx="534377" cy="259045"/>
    <xdr:sp macro="" textlink="">
      <xdr:nvSpPr>
        <xdr:cNvPr id="503" name="テキスト ボックス 502"/>
        <xdr:cNvSpPr txBox="1"/>
      </xdr:nvSpPr>
      <xdr:spPr>
        <a:xfrm>
          <a:off x="13436111" y="58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83261</xdr:rowOff>
    </xdr:from>
    <xdr:to>
      <xdr:col>18</xdr:col>
      <xdr:colOff>492125</xdr:colOff>
      <xdr:row>38</xdr:row>
      <xdr:rowOff>13412</xdr:rowOff>
    </xdr:to>
    <xdr:sp macro="" textlink="">
      <xdr:nvSpPr>
        <xdr:cNvPr id="504" name="フローチャート : 判断 503"/>
        <xdr:cNvSpPr/>
      </xdr:nvSpPr>
      <xdr:spPr>
        <a:xfrm>
          <a:off x="12763500" y="64269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29938</xdr:rowOff>
    </xdr:from>
    <xdr:ext cx="469744" cy="259045"/>
    <xdr:sp macro="" textlink="">
      <xdr:nvSpPr>
        <xdr:cNvPr id="505" name="テキスト ボックス 504"/>
        <xdr:cNvSpPr txBox="1"/>
      </xdr:nvSpPr>
      <xdr:spPr>
        <a:xfrm>
          <a:off x="12579427" y="620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55487</xdr:rowOff>
    </xdr:from>
    <xdr:to>
      <xdr:col>23</xdr:col>
      <xdr:colOff>568325</xdr:colOff>
      <xdr:row>38</xdr:row>
      <xdr:rowOff>157087</xdr:rowOff>
    </xdr:to>
    <xdr:sp macro="" textlink="">
      <xdr:nvSpPr>
        <xdr:cNvPr id="511" name="円/楕円 510"/>
        <xdr:cNvSpPr/>
      </xdr:nvSpPr>
      <xdr:spPr>
        <a:xfrm>
          <a:off x="16268700" y="65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14863</xdr:rowOff>
    </xdr:from>
    <xdr:ext cx="469744" cy="259045"/>
    <xdr:sp macro="" textlink="">
      <xdr:nvSpPr>
        <xdr:cNvPr id="512" name="災害復旧事業費該当値テキスト"/>
        <xdr:cNvSpPr txBox="1"/>
      </xdr:nvSpPr>
      <xdr:spPr>
        <a:xfrm>
          <a:off x="16370300" y="63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12852</xdr:rowOff>
    </xdr:from>
    <xdr:to>
      <xdr:col>22</xdr:col>
      <xdr:colOff>415925</xdr:colOff>
      <xdr:row>35</xdr:row>
      <xdr:rowOff>114452</xdr:rowOff>
    </xdr:to>
    <xdr:sp macro="" textlink="">
      <xdr:nvSpPr>
        <xdr:cNvPr id="513" name="円/楕円 512"/>
        <xdr:cNvSpPr/>
      </xdr:nvSpPr>
      <xdr:spPr>
        <a:xfrm>
          <a:off x="15430500" y="60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130979</xdr:rowOff>
    </xdr:from>
    <xdr:ext cx="534377" cy="259045"/>
    <xdr:sp macro="" textlink="">
      <xdr:nvSpPr>
        <xdr:cNvPr id="514" name="テキスト ボックス 513"/>
        <xdr:cNvSpPr txBox="1"/>
      </xdr:nvSpPr>
      <xdr:spPr>
        <a:xfrm>
          <a:off x="15214111" y="57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15634</xdr:rowOff>
    </xdr:from>
    <xdr:to>
      <xdr:col>21</xdr:col>
      <xdr:colOff>212725</xdr:colOff>
      <xdr:row>37</xdr:row>
      <xdr:rowOff>117234</xdr:rowOff>
    </xdr:to>
    <xdr:sp macro="" textlink="">
      <xdr:nvSpPr>
        <xdr:cNvPr id="515" name="円/楕円 514"/>
        <xdr:cNvSpPr/>
      </xdr:nvSpPr>
      <xdr:spPr>
        <a:xfrm>
          <a:off x="14541500" y="63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133761</xdr:rowOff>
    </xdr:from>
    <xdr:ext cx="469744" cy="259045"/>
    <xdr:sp macro="" textlink="">
      <xdr:nvSpPr>
        <xdr:cNvPr id="516" name="テキスト ボックス 515"/>
        <xdr:cNvSpPr txBox="1"/>
      </xdr:nvSpPr>
      <xdr:spPr>
        <a:xfrm>
          <a:off x="14357427" y="613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134429</xdr:rowOff>
    </xdr:from>
    <xdr:to>
      <xdr:col>20</xdr:col>
      <xdr:colOff>9525</xdr:colOff>
      <xdr:row>36</xdr:row>
      <xdr:rowOff>64579</xdr:rowOff>
    </xdr:to>
    <xdr:sp macro="" textlink="">
      <xdr:nvSpPr>
        <xdr:cNvPr id="517" name="円/楕円 516"/>
        <xdr:cNvSpPr/>
      </xdr:nvSpPr>
      <xdr:spPr>
        <a:xfrm>
          <a:off x="13652500" y="61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55706</xdr:rowOff>
    </xdr:from>
    <xdr:ext cx="534377" cy="259045"/>
    <xdr:sp macro="" textlink="">
      <xdr:nvSpPr>
        <xdr:cNvPr id="518" name="テキスト ボックス 517"/>
        <xdr:cNvSpPr txBox="1"/>
      </xdr:nvSpPr>
      <xdr:spPr>
        <a:xfrm>
          <a:off x="13436111" y="62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88024</xdr:rowOff>
    </xdr:from>
    <xdr:to>
      <xdr:col>18</xdr:col>
      <xdr:colOff>492125</xdr:colOff>
      <xdr:row>38</xdr:row>
      <xdr:rowOff>18174</xdr:rowOff>
    </xdr:to>
    <xdr:sp macro="" textlink="">
      <xdr:nvSpPr>
        <xdr:cNvPr id="519" name="円/楕円 518"/>
        <xdr:cNvSpPr/>
      </xdr:nvSpPr>
      <xdr:spPr>
        <a:xfrm>
          <a:off x="12763500" y="64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9301</xdr:rowOff>
    </xdr:from>
    <xdr:ext cx="469744" cy="259045"/>
    <xdr:sp macro="" textlink="">
      <xdr:nvSpPr>
        <xdr:cNvPr id="520" name="テキスト ボックス 519"/>
        <xdr:cNvSpPr txBox="1"/>
      </xdr:nvSpPr>
      <xdr:spPr>
        <a:xfrm>
          <a:off x="12579427" y="652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1" name="直線コネクタ 53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2" name="テキスト ボックス 53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3" name="直線コネクタ 53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4" name="テキスト ボックス 53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7" name="直線コネクタ 53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8" name="テキスト ボックス 53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9" name="直線コネクタ 53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0" name="テキスト ボックス 539"/>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2" name="テキスト ボックス 54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4" name="直線コネクタ 54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9" name="直線コネクタ 54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1" name="フローチャート : 判断 55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2" name="直線コネクタ 55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53" name="フローチャート : 判断 552"/>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54" name="テキスト ボックス 553"/>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5" name="直線コネクタ 55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6" name="フローチャート : 判断 555"/>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7" name="テキスト ボックス 556"/>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8" name="直線コネクタ 55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9" name="フローチャート : 判断 558"/>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0" name="テキスト ボックス 559"/>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61" name="フローチャート : 判断 560"/>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62" name="テキスト ボックス 561"/>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8" name="円/楕円 56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0" name="円/楕円 56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1" name="テキスト ボックス 57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2" name="円/楕円 57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3" name="テキスト ボックス 57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4" name="円/楕円 57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5" name="テキスト ボックス 57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6" name="円/楕円 57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7" name="テキスト ボックス 57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3" name="テキスト ボックス 59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5" name="テキスト ボックス 59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601" name="直線コネクタ 600"/>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602"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603" name="直線コネクタ 602"/>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604"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605" name="直線コネクタ 604"/>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142420</xdr:rowOff>
    </xdr:from>
    <xdr:to>
      <xdr:col>23</xdr:col>
      <xdr:colOff>517525</xdr:colOff>
      <xdr:row>74</xdr:row>
      <xdr:rowOff>144196</xdr:rowOff>
    </xdr:to>
    <xdr:cxnSp macro="">
      <xdr:nvCxnSpPr>
        <xdr:cNvPr id="606" name="直線コネクタ 605"/>
        <xdr:cNvCxnSpPr/>
      </xdr:nvCxnSpPr>
      <xdr:spPr>
        <a:xfrm flipV="1">
          <a:off x="15481300" y="12829720"/>
          <a:ext cx="8382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35665</xdr:rowOff>
    </xdr:from>
    <xdr:ext cx="534377" cy="259045"/>
    <xdr:sp macro="" textlink="">
      <xdr:nvSpPr>
        <xdr:cNvPr id="607" name="公債費平均値テキスト"/>
        <xdr:cNvSpPr txBox="1"/>
      </xdr:nvSpPr>
      <xdr:spPr>
        <a:xfrm>
          <a:off x="16370300" y="1306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8" name="フローチャート : 判断 607"/>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98163</xdr:rowOff>
    </xdr:from>
    <xdr:to>
      <xdr:col>22</xdr:col>
      <xdr:colOff>365125</xdr:colOff>
      <xdr:row>74</xdr:row>
      <xdr:rowOff>144196</xdr:rowOff>
    </xdr:to>
    <xdr:cxnSp macro="">
      <xdr:nvCxnSpPr>
        <xdr:cNvPr id="609" name="直線コネクタ 608"/>
        <xdr:cNvCxnSpPr/>
      </xdr:nvCxnSpPr>
      <xdr:spPr>
        <a:xfrm>
          <a:off x="14592300" y="12785463"/>
          <a:ext cx="889000" cy="4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10" name="フローチャート : 判断 609"/>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12723</xdr:rowOff>
    </xdr:from>
    <xdr:ext cx="534377" cy="259045"/>
    <xdr:sp macro="" textlink="">
      <xdr:nvSpPr>
        <xdr:cNvPr id="611" name="テキスト ボックス 610"/>
        <xdr:cNvSpPr txBox="1"/>
      </xdr:nvSpPr>
      <xdr:spPr>
        <a:xfrm>
          <a:off x="15214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81338</xdr:rowOff>
    </xdr:from>
    <xdr:to>
      <xdr:col>21</xdr:col>
      <xdr:colOff>161925</xdr:colOff>
      <xdr:row>74</xdr:row>
      <xdr:rowOff>98163</xdr:rowOff>
    </xdr:to>
    <xdr:cxnSp macro="">
      <xdr:nvCxnSpPr>
        <xdr:cNvPr id="612" name="直線コネクタ 611"/>
        <xdr:cNvCxnSpPr/>
      </xdr:nvCxnSpPr>
      <xdr:spPr>
        <a:xfrm>
          <a:off x="13703300" y="12768638"/>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13" name="フローチャート : 判断 612"/>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167020</xdr:rowOff>
    </xdr:from>
    <xdr:ext cx="534377" cy="259045"/>
    <xdr:sp macro="" textlink="">
      <xdr:nvSpPr>
        <xdr:cNvPr id="614" name="テキスト ボックス 613"/>
        <xdr:cNvSpPr txBox="1"/>
      </xdr:nvSpPr>
      <xdr:spPr>
        <a:xfrm>
          <a:off x="14325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81338</xdr:rowOff>
    </xdr:from>
    <xdr:to>
      <xdr:col>19</xdr:col>
      <xdr:colOff>644525</xdr:colOff>
      <xdr:row>74</xdr:row>
      <xdr:rowOff>85751</xdr:rowOff>
    </xdr:to>
    <xdr:cxnSp macro="">
      <xdr:nvCxnSpPr>
        <xdr:cNvPr id="615" name="直線コネクタ 614"/>
        <xdr:cNvCxnSpPr/>
      </xdr:nvCxnSpPr>
      <xdr:spPr>
        <a:xfrm flipV="1">
          <a:off x="12814300" y="12768638"/>
          <a:ext cx="8890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16" name="フローチャート : 判断 615"/>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168863</xdr:rowOff>
    </xdr:from>
    <xdr:ext cx="534377" cy="259045"/>
    <xdr:sp macro="" textlink="">
      <xdr:nvSpPr>
        <xdr:cNvPr id="617" name="テキスト ボックス 616"/>
        <xdr:cNvSpPr txBox="1"/>
      </xdr:nvSpPr>
      <xdr:spPr>
        <a:xfrm>
          <a:off x="13436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18" name="フローチャート : 判断 617"/>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154644</xdr:rowOff>
    </xdr:from>
    <xdr:ext cx="534377" cy="259045"/>
    <xdr:sp macro="" textlink="">
      <xdr:nvSpPr>
        <xdr:cNvPr id="619" name="テキスト ボックス 618"/>
        <xdr:cNvSpPr txBox="1"/>
      </xdr:nvSpPr>
      <xdr:spPr>
        <a:xfrm>
          <a:off x="12547111" y="131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91620</xdr:rowOff>
    </xdr:from>
    <xdr:to>
      <xdr:col>23</xdr:col>
      <xdr:colOff>568325</xdr:colOff>
      <xdr:row>75</xdr:row>
      <xdr:rowOff>21770</xdr:rowOff>
    </xdr:to>
    <xdr:sp macro="" textlink="">
      <xdr:nvSpPr>
        <xdr:cNvPr id="625" name="円/楕円 624"/>
        <xdr:cNvSpPr/>
      </xdr:nvSpPr>
      <xdr:spPr>
        <a:xfrm>
          <a:off x="16268700" y="127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114497</xdr:rowOff>
    </xdr:from>
    <xdr:ext cx="534377" cy="259045"/>
    <xdr:sp macro="" textlink="">
      <xdr:nvSpPr>
        <xdr:cNvPr id="626" name="公債費該当値テキスト"/>
        <xdr:cNvSpPr txBox="1"/>
      </xdr:nvSpPr>
      <xdr:spPr>
        <a:xfrm>
          <a:off x="16370300" y="126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99,643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93396</xdr:rowOff>
    </xdr:from>
    <xdr:to>
      <xdr:col>22</xdr:col>
      <xdr:colOff>415925</xdr:colOff>
      <xdr:row>75</xdr:row>
      <xdr:rowOff>23546</xdr:rowOff>
    </xdr:to>
    <xdr:sp macro="" textlink="">
      <xdr:nvSpPr>
        <xdr:cNvPr id="627" name="円/楕円 626"/>
        <xdr:cNvSpPr/>
      </xdr:nvSpPr>
      <xdr:spPr>
        <a:xfrm>
          <a:off x="15430500" y="127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40073</xdr:rowOff>
    </xdr:from>
    <xdr:ext cx="534377" cy="259045"/>
    <xdr:sp macro="" textlink="">
      <xdr:nvSpPr>
        <xdr:cNvPr id="628" name="テキスト ボックス 627"/>
        <xdr:cNvSpPr txBox="1"/>
      </xdr:nvSpPr>
      <xdr:spPr>
        <a:xfrm>
          <a:off x="15214111" y="125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47363</xdr:rowOff>
    </xdr:from>
    <xdr:to>
      <xdr:col>21</xdr:col>
      <xdr:colOff>212725</xdr:colOff>
      <xdr:row>74</xdr:row>
      <xdr:rowOff>148963</xdr:rowOff>
    </xdr:to>
    <xdr:sp macro="" textlink="">
      <xdr:nvSpPr>
        <xdr:cNvPr id="629" name="円/楕円 628"/>
        <xdr:cNvSpPr/>
      </xdr:nvSpPr>
      <xdr:spPr>
        <a:xfrm>
          <a:off x="14541500" y="127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165490</xdr:rowOff>
    </xdr:from>
    <xdr:ext cx="599010" cy="259045"/>
    <xdr:sp macro="" textlink="">
      <xdr:nvSpPr>
        <xdr:cNvPr id="630" name="テキスト ボックス 629"/>
        <xdr:cNvSpPr txBox="1"/>
      </xdr:nvSpPr>
      <xdr:spPr>
        <a:xfrm>
          <a:off x="14292794" y="1250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30538</xdr:rowOff>
    </xdr:from>
    <xdr:to>
      <xdr:col>20</xdr:col>
      <xdr:colOff>9525</xdr:colOff>
      <xdr:row>74</xdr:row>
      <xdr:rowOff>132138</xdr:rowOff>
    </xdr:to>
    <xdr:sp macro="" textlink="">
      <xdr:nvSpPr>
        <xdr:cNvPr id="631" name="円/楕円 630"/>
        <xdr:cNvSpPr/>
      </xdr:nvSpPr>
      <xdr:spPr>
        <a:xfrm>
          <a:off x="13652500" y="127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148665</xdr:rowOff>
    </xdr:from>
    <xdr:ext cx="599010" cy="259045"/>
    <xdr:sp macro="" textlink="">
      <xdr:nvSpPr>
        <xdr:cNvPr id="632" name="テキスト ボックス 631"/>
        <xdr:cNvSpPr txBox="1"/>
      </xdr:nvSpPr>
      <xdr:spPr>
        <a:xfrm>
          <a:off x="13403794" y="1249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107,659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34951</xdr:rowOff>
    </xdr:from>
    <xdr:to>
      <xdr:col>18</xdr:col>
      <xdr:colOff>492125</xdr:colOff>
      <xdr:row>74</xdr:row>
      <xdr:rowOff>136551</xdr:rowOff>
    </xdr:to>
    <xdr:sp macro="" textlink="">
      <xdr:nvSpPr>
        <xdr:cNvPr id="633" name="円/楕円 632"/>
        <xdr:cNvSpPr/>
      </xdr:nvSpPr>
      <xdr:spPr>
        <a:xfrm>
          <a:off x="12763500" y="127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153078</xdr:rowOff>
    </xdr:from>
    <xdr:ext cx="599010" cy="259045"/>
    <xdr:sp macro="" textlink="">
      <xdr:nvSpPr>
        <xdr:cNvPr id="634" name="テキスト ボックス 633"/>
        <xdr:cNvSpPr txBox="1"/>
      </xdr:nvSpPr>
      <xdr:spPr>
        <a:xfrm>
          <a:off x="12514794" y="1249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56" name="直線コネクタ 655"/>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57"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8" name="直線コネクタ 657"/>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9"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60" name="直線コネクタ 659"/>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118056</xdr:rowOff>
    </xdr:from>
    <xdr:to>
      <xdr:col>23</xdr:col>
      <xdr:colOff>517525</xdr:colOff>
      <xdr:row>98</xdr:row>
      <xdr:rowOff>137767</xdr:rowOff>
    </xdr:to>
    <xdr:cxnSp macro="">
      <xdr:nvCxnSpPr>
        <xdr:cNvPr id="661" name="直線コネクタ 660"/>
        <xdr:cNvCxnSpPr/>
      </xdr:nvCxnSpPr>
      <xdr:spPr>
        <a:xfrm>
          <a:off x="15481300" y="16920156"/>
          <a:ext cx="838200" cy="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164447</xdr:rowOff>
    </xdr:from>
    <xdr:ext cx="534377" cy="259045"/>
    <xdr:sp macro="" textlink="">
      <xdr:nvSpPr>
        <xdr:cNvPr id="662" name="積立金平均値テキスト"/>
        <xdr:cNvSpPr txBox="1"/>
      </xdr:nvSpPr>
      <xdr:spPr>
        <a:xfrm>
          <a:off x="16370300" y="1662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63" name="フローチャート : 判断 662"/>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82156</xdr:rowOff>
    </xdr:from>
    <xdr:to>
      <xdr:col>22</xdr:col>
      <xdr:colOff>365125</xdr:colOff>
      <xdr:row>98</xdr:row>
      <xdr:rowOff>118056</xdr:rowOff>
    </xdr:to>
    <xdr:cxnSp macro="">
      <xdr:nvCxnSpPr>
        <xdr:cNvPr id="664" name="直線コネクタ 663"/>
        <xdr:cNvCxnSpPr/>
      </xdr:nvCxnSpPr>
      <xdr:spPr>
        <a:xfrm>
          <a:off x="14592300" y="16884256"/>
          <a:ext cx="889000" cy="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160675</xdr:rowOff>
    </xdr:from>
    <xdr:to>
      <xdr:col>22</xdr:col>
      <xdr:colOff>415925</xdr:colOff>
      <xdr:row>98</xdr:row>
      <xdr:rowOff>90825</xdr:rowOff>
    </xdr:to>
    <xdr:sp macro="" textlink="">
      <xdr:nvSpPr>
        <xdr:cNvPr id="665" name="フローチャート : 判断 664"/>
        <xdr:cNvSpPr/>
      </xdr:nvSpPr>
      <xdr:spPr>
        <a:xfrm>
          <a:off x="15430500" y="167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107352</xdr:rowOff>
    </xdr:from>
    <xdr:ext cx="534377" cy="259045"/>
    <xdr:sp macro="" textlink="">
      <xdr:nvSpPr>
        <xdr:cNvPr id="666" name="テキスト ボックス 665"/>
        <xdr:cNvSpPr txBox="1"/>
      </xdr:nvSpPr>
      <xdr:spPr>
        <a:xfrm>
          <a:off x="15214111" y="165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82156</xdr:rowOff>
    </xdr:from>
    <xdr:to>
      <xdr:col>21</xdr:col>
      <xdr:colOff>161925</xdr:colOff>
      <xdr:row>98</xdr:row>
      <xdr:rowOff>131690</xdr:rowOff>
    </xdr:to>
    <xdr:cxnSp macro="">
      <xdr:nvCxnSpPr>
        <xdr:cNvPr id="667" name="直線コネクタ 666"/>
        <xdr:cNvCxnSpPr/>
      </xdr:nvCxnSpPr>
      <xdr:spPr>
        <a:xfrm flipV="1">
          <a:off x="13703300" y="16884256"/>
          <a:ext cx="889000" cy="4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164717</xdr:rowOff>
    </xdr:from>
    <xdr:to>
      <xdr:col>21</xdr:col>
      <xdr:colOff>212725</xdr:colOff>
      <xdr:row>98</xdr:row>
      <xdr:rowOff>94867</xdr:rowOff>
    </xdr:to>
    <xdr:sp macro="" textlink="">
      <xdr:nvSpPr>
        <xdr:cNvPr id="668" name="フローチャート : 判断 667"/>
        <xdr:cNvSpPr/>
      </xdr:nvSpPr>
      <xdr:spPr>
        <a:xfrm>
          <a:off x="14541500" y="1679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111394</xdr:rowOff>
    </xdr:from>
    <xdr:ext cx="534377" cy="259045"/>
    <xdr:sp macro="" textlink="">
      <xdr:nvSpPr>
        <xdr:cNvPr id="669" name="テキスト ボックス 668"/>
        <xdr:cNvSpPr txBox="1"/>
      </xdr:nvSpPr>
      <xdr:spPr>
        <a:xfrm>
          <a:off x="14325111" y="1657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131690</xdr:rowOff>
    </xdr:from>
    <xdr:to>
      <xdr:col>19</xdr:col>
      <xdr:colOff>644525</xdr:colOff>
      <xdr:row>98</xdr:row>
      <xdr:rowOff>134049</xdr:rowOff>
    </xdr:to>
    <xdr:cxnSp macro="">
      <xdr:nvCxnSpPr>
        <xdr:cNvPr id="670" name="直線コネクタ 669"/>
        <xdr:cNvCxnSpPr/>
      </xdr:nvCxnSpPr>
      <xdr:spPr>
        <a:xfrm flipV="1">
          <a:off x="12814300" y="16933790"/>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137012</xdr:rowOff>
    </xdr:from>
    <xdr:to>
      <xdr:col>20</xdr:col>
      <xdr:colOff>9525</xdr:colOff>
      <xdr:row>96</xdr:row>
      <xdr:rowOff>67162</xdr:rowOff>
    </xdr:to>
    <xdr:sp macro="" textlink="">
      <xdr:nvSpPr>
        <xdr:cNvPr id="671" name="フローチャート : 判断 670"/>
        <xdr:cNvSpPr/>
      </xdr:nvSpPr>
      <xdr:spPr>
        <a:xfrm>
          <a:off x="13652500" y="1642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83689</xdr:rowOff>
    </xdr:from>
    <xdr:ext cx="599010" cy="259045"/>
    <xdr:sp macro="" textlink="">
      <xdr:nvSpPr>
        <xdr:cNvPr id="672" name="テキスト ボックス 671"/>
        <xdr:cNvSpPr txBox="1"/>
      </xdr:nvSpPr>
      <xdr:spPr>
        <a:xfrm>
          <a:off x="13403794" y="1619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116720</xdr:rowOff>
    </xdr:from>
    <xdr:to>
      <xdr:col>18</xdr:col>
      <xdr:colOff>492125</xdr:colOff>
      <xdr:row>98</xdr:row>
      <xdr:rowOff>46870</xdr:rowOff>
    </xdr:to>
    <xdr:sp macro="" textlink="">
      <xdr:nvSpPr>
        <xdr:cNvPr id="673" name="フローチャート : 判断 672"/>
        <xdr:cNvSpPr/>
      </xdr:nvSpPr>
      <xdr:spPr>
        <a:xfrm>
          <a:off x="12763500" y="167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63397</xdr:rowOff>
    </xdr:from>
    <xdr:ext cx="534377" cy="259045"/>
    <xdr:sp macro="" textlink="">
      <xdr:nvSpPr>
        <xdr:cNvPr id="674" name="テキスト ボックス 673"/>
        <xdr:cNvSpPr txBox="1"/>
      </xdr:nvSpPr>
      <xdr:spPr>
        <a:xfrm>
          <a:off x="12547111" y="165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86967</xdr:rowOff>
    </xdr:from>
    <xdr:to>
      <xdr:col>23</xdr:col>
      <xdr:colOff>568325</xdr:colOff>
      <xdr:row>99</xdr:row>
      <xdr:rowOff>17117</xdr:rowOff>
    </xdr:to>
    <xdr:sp macro="" textlink="">
      <xdr:nvSpPr>
        <xdr:cNvPr id="680" name="円/楕円 679"/>
        <xdr:cNvSpPr/>
      </xdr:nvSpPr>
      <xdr:spPr>
        <a:xfrm>
          <a:off x="16268700" y="1688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1894</xdr:rowOff>
    </xdr:from>
    <xdr:ext cx="378565" cy="259045"/>
    <xdr:sp macro="" textlink="">
      <xdr:nvSpPr>
        <xdr:cNvPr id="681" name="積立金該当値テキスト"/>
        <xdr:cNvSpPr txBox="1"/>
      </xdr:nvSpPr>
      <xdr:spPr>
        <a:xfrm>
          <a:off x="16370300" y="16803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67256</xdr:rowOff>
    </xdr:from>
    <xdr:to>
      <xdr:col>22</xdr:col>
      <xdr:colOff>415925</xdr:colOff>
      <xdr:row>98</xdr:row>
      <xdr:rowOff>168856</xdr:rowOff>
    </xdr:to>
    <xdr:sp macro="" textlink="">
      <xdr:nvSpPr>
        <xdr:cNvPr id="682" name="円/楕円 681"/>
        <xdr:cNvSpPr/>
      </xdr:nvSpPr>
      <xdr:spPr>
        <a:xfrm>
          <a:off x="15430500" y="1686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159983</xdr:rowOff>
    </xdr:from>
    <xdr:ext cx="469744" cy="259045"/>
    <xdr:sp macro="" textlink="">
      <xdr:nvSpPr>
        <xdr:cNvPr id="683" name="テキスト ボックス 682"/>
        <xdr:cNvSpPr txBox="1"/>
      </xdr:nvSpPr>
      <xdr:spPr>
        <a:xfrm>
          <a:off x="15246427" y="1696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31356</xdr:rowOff>
    </xdr:from>
    <xdr:to>
      <xdr:col>21</xdr:col>
      <xdr:colOff>212725</xdr:colOff>
      <xdr:row>98</xdr:row>
      <xdr:rowOff>132956</xdr:rowOff>
    </xdr:to>
    <xdr:sp macro="" textlink="">
      <xdr:nvSpPr>
        <xdr:cNvPr id="684" name="円/楕円 683"/>
        <xdr:cNvSpPr/>
      </xdr:nvSpPr>
      <xdr:spPr>
        <a:xfrm>
          <a:off x="14541500" y="168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124083</xdr:rowOff>
    </xdr:from>
    <xdr:ext cx="534377" cy="259045"/>
    <xdr:sp macro="" textlink="">
      <xdr:nvSpPr>
        <xdr:cNvPr id="685" name="テキスト ボックス 684"/>
        <xdr:cNvSpPr txBox="1"/>
      </xdr:nvSpPr>
      <xdr:spPr>
        <a:xfrm>
          <a:off x="14325111" y="169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80890</xdr:rowOff>
    </xdr:from>
    <xdr:to>
      <xdr:col>20</xdr:col>
      <xdr:colOff>9525</xdr:colOff>
      <xdr:row>99</xdr:row>
      <xdr:rowOff>11040</xdr:rowOff>
    </xdr:to>
    <xdr:sp macro="" textlink="">
      <xdr:nvSpPr>
        <xdr:cNvPr id="686" name="円/楕円 685"/>
        <xdr:cNvSpPr/>
      </xdr:nvSpPr>
      <xdr:spPr>
        <a:xfrm>
          <a:off x="13652500" y="168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2167</xdr:rowOff>
    </xdr:from>
    <xdr:ext cx="469744" cy="259045"/>
    <xdr:sp macro="" textlink="">
      <xdr:nvSpPr>
        <xdr:cNvPr id="687" name="テキスト ボックス 686"/>
        <xdr:cNvSpPr txBox="1"/>
      </xdr:nvSpPr>
      <xdr:spPr>
        <a:xfrm>
          <a:off x="13468427" y="1697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83249</xdr:rowOff>
    </xdr:from>
    <xdr:to>
      <xdr:col>18</xdr:col>
      <xdr:colOff>492125</xdr:colOff>
      <xdr:row>99</xdr:row>
      <xdr:rowOff>13399</xdr:rowOff>
    </xdr:to>
    <xdr:sp macro="" textlink="">
      <xdr:nvSpPr>
        <xdr:cNvPr id="688" name="円/楕円 687"/>
        <xdr:cNvSpPr/>
      </xdr:nvSpPr>
      <xdr:spPr>
        <a:xfrm>
          <a:off x="12763500" y="1688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4526</xdr:rowOff>
    </xdr:from>
    <xdr:ext cx="469744" cy="259045"/>
    <xdr:sp macro="" textlink="">
      <xdr:nvSpPr>
        <xdr:cNvPr id="689" name="テキスト ボックス 688"/>
        <xdr:cNvSpPr txBox="1"/>
      </xdr:nvSpPr>
      <xdr:spPr>
        <a:xfrm>
          <a:off x="12579427" y="1697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0" name="直線コネクタ 69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1" name="テキスト ボックス 70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2" name="直線コネクタ 70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3" name="テキスト ボックス 70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4" name="直線コネクタ 70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05" name="テキスト ボックス 70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6" name="直線コネクタ 70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7" name="テキスト ボックス 70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8" name="直線コネクタ 70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9" name="テキスト ボックス 70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0" name="直線コネクタ 70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11" name="テキスト ボックス 71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3" name="テキスト ボックス 71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15" name="直線コネクタ 714"/>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16"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7" name="直線コネクタ 71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8"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9" name="直線コネクタ 718"/>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29123</xdr:rowOff>
    </xdr:from>
    <xdr:to>
      <xdr:col>32</xdr:col>
      <xdr:colOff>187325</xdr:colOff>
      <xdr:row>39</xdr:row>
      <xdr:rowOff>33810</xdr:rowOff>
    </xdr:to>
    <xdr:cxnSp macro="">
      <xdr:nvCxnSpPr>
        <xdr:cNvPr id="720" name="直線コネクタ 719"/>
        <xdr:cNvCxnSpPr/>
      </xdr:nvCxnSpPr>
      <xdr:spPr>
        <a:xfrm flipV="1">
          <a:off x="21323300" y="6715673"/>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9279</xdr:rowOff>
    </xdr:from>
    <xdr:ext cx="469744" cy="259045"/>
    <xdr:sp macro="" textlink="">
      <xdr:nvSpPr>
        <xdr:cNvPr id="721" name="投資及び出資金平均値テキスト"/>
        <xdr:cNvSpPr txBox="1"/>
      </xdr:nvSpPr>
      <xdr:spPr>
        <a:xfrm>
          <a:off x="22212300" y="669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22" name="フローチャート : 判断 721"/>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33810</xdr:rowOff>
    </xdr:from>
    <xdr:to>
      <xdr:col>31</xdr:col>
      <xdr:colOff>34925</xdr:colOff>
      <xdr:row>39</xdr:row>
      <xdr:rowOff>46529</xdr:rowOff>
    </xdr:to>
    <xdr:cxnSp macro="">
      <xdr:nvCxnSpPr>
        <xdr:cNvPr id="723" name="直線コネクタ 722"/>
        <xdr:cNvCxnSpPr/>
      </xdr:nvCxnSpPr>
      <xdr:spPr>
        <a:xfrm flipV="1">
          <a:off x="20434300" y="6720360"/>
          <a:ext cx="889000" cy="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31783</xdr:rowOff>
    </xdr:from>
    <xdr:to>
      <xdr:col>31</xdr:col>
      <xdr:colOff>85725</xdr:colOff>
      <xdr:row>39</xdr:row>
      <xdr:rowOff>133383</xdr:rowOff>
    </xdr:to>
    <xdr:sp macro="" textlink="">
      <xdr:nvSpPr>
        <xdr:cNvPr id="724" name="フローチャート : 判断 723"/>
        <xdr:cNvSpPr/>
      </xdr:nvSpPr>
      <xdr:spPr>
        <a:xfrm>
          <a:off x="21272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124510</xdr:rowOff>
    </xdr:from>
    <xdr:ext cx="378565" cy="259045"/>
    <xdr:sp macro="" textlink="">
      <xdr:nvSpPr>
        <xdr:cNvPr id="725" name="テキスト ボックス 724"/>
        <xdr:cNvSpPr txBox="1"/>
      </xdr:nvSpPr>
      <xdr:spPr>
        <a:xfrm>
          <a:off x="21134017" y="681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26576</xdr:rowOff>
    </xdr:from>
    <xdr:to>
      <xdr:col>29</xdr:col>
      <xdr:colOff>517525</xdr:colOff>
      <xdr:row>39</xdr:row>
      <xdr:rowOff>46529</xdr:rowOff>
    </xdr:to>
    <xdr:cxnSp macro="">
      <xdr:nvCxnSpPr>
        <xdr:cNvPr id="726" name="直線コネクタ 725"/>
        <xdr:cNvCxnSpPr/>
      </xdr:nvCxnSpPr>
      <xdr:spPr>
        <a:xfrm>
          <a:off x="19545300" y="6713126"/>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32517</xdr:rowOff>
    </xdr:from>
    <xdr:to>
      <xdr:col>29</xdr:col>
      <xdr:colOff>568325</xdr:colOff>
      <xdr:row>39</xdr:row>
      <xdr:rowOff>134117</xdr:rowOff>
    </xdr:to>
    <xdr:sp macro="" textlink="">
      <xdr:nvSpPr>
        <xdr:cNvPr id="727" name="フローチャート : 判断 726"/>
        <xdr:cNvSpPr/>
      </xdr:nvSpPr>
      <xdr:spPr>
        <a:xfrm>
          <a:off x="20383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125244</xdr:rowOff>
    </xdr:from>
    <xdr:ext cx="378565" cy="259045"/>
    <xdr:sp macro="" textlink="">
      <xdr:nvSpPr>
        <xdr:cNvPr id="728" name="テキスト ボックス 727"/>
        <xdr:cNvSpPr txBox="1"/>
      </xdr:nvSpPr>
      <xdr:spPr>
        <a:xfrm>
          <a:off x="20245017" y="681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160519</xdr:rowOff>
    </xdr:from>
    <xdr:to>
      <xdr:col>28</xdr:col>
      <xdr:colOff>314325</xdr:colOff>
      <xdr:row>39</xdr:row>
      <xdr:rowOff>26576</xdr:rowOff>
    </xdr:to>
    <xdr:cxnSp macro="">
      <xdr:nvCxnSpPr>
        <xdr:cNvPr id="729" name="直線コネクタ 728"/>
        <xdr:cNvCxnSpPr/>
      </xdr:nvCxnSpPr>
      <xdr:spPr>
        <a:xfrm>
          <a:off x="18656300" y="6675619"/>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26492</xdr:rowOff>
    </xdr:from>
    <xdr:to>
      <xdr:col>28</xdr:col>
      <xdr:colOff>365125</xdr:colOff>
      <xdr:row>39</xdr:row>
      <xdr:rowOff>128092</xdr:rowOff>
    </xdr:to>
    <xdr:sp macro="" textlink="">
      <xdr:nvSpPr>
        <xdr:cNvPr id="730" name="フローチャート : 判断 729"/>
        <xdr:cNvSpPr/>
      </xdr:nvSpPr>
      <xdr:spPr>
        <a:xfrm>
          <a:off x="19494500" y="671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119219</xdr:rowOff>
    </xdr:from>
    <xdr:ext cx="469744" cy="259045"/>
    <xdr:sp macro="" textlink="">
      <xdr:nvSpPr>
        <xdr:cNvPr id="731" name="テキスト ボックス 730"/>
        <xdr:cNvSpPr txBox="1"/>
      </xdr:nvSpPr>
      <xdr:spPr>
        <a:xfrm>
          <a:off x="19310427" y="68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26606</xdr:rowOff>
    </xdr:from>
    <xdr:to>
      <xdr:col>27</xdr:col>
      <xdr:colOff>161925</xdr:colOff>
      <xdr:row>39</xdr:row>
      <xdr:rowOff>128206</xdr:rowOff>
    </xdr:to>
    <xdr:sp macro="" textlink="">
      <xdr:nvSpPr>
        <xdr:cNvPr id="732" name="フローチャート : 判断 731"/>
        <xdr:cNvSpPr/>
      </xdr:nvSpPr>
      <xdr:spPr>
        <a:xfrm>
          <a:off x="18605500" y="67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119333</xdr:rowOff>
    </xdr:from>
    <xdr:ext cx="469744" cy="259045"/>
    <xdr:sp macro="" textlink="">
      <xdr:nvSpPr>
        <xdr:cNvPr id="733" name="テキスト ボックス 732"/>
        <xdr:cNvSpPr txBox="1"/>
      </xdr:nvSpPr>
      <xdr:spPr>
        <a:xfrm>
          <a:off x="18421427" y="680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149773</xdr:rowOff>
    </xdr:from>
    <xdr:to>
      <xdr:col>32</xdr:col>
      <xdr:colOff>238125</xdr:colOff>
      <xdr:row>39</xdr:row>
      <xdr:rowOff>79923</xdr:rowOff>
    </xdr:to>
    <xdr:sp macro="" textlink="">
      <xdr:nvSpPr>
        <xdr:cNvPr id="739" name="円/楕円 738"/>
        <xdr:cNvSpPr/>
      </xdr:nvSpPr>
      <xdr:spPr>
        <a:xfrm>
          <a:off x="22110700" y="666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109150</xdr:rowOff>
    </xdr:from>
    <xdr:ext cx="469744" cy="259045"/>
    <xdr:sp macro="" textlink="">
      <xdr:nvSpPr>
        <xdr:cNvPr id="740" name="投資及び出資金該当値テキスト"/>
        <xdr:cNvSpPr txBox="1"/>
      </xdr:nvSpPr>
      <xdr:spPr>
        <a:xfrm>
          <a:off x="22212300" y="64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154460</xdr:rowOff>
    </xdr:from>
    <xdr:to>
      <xdr:col>31</xdr:col>
      <xdr:colOff>85725</xdr:colOff>
      <xdr:row>39</xdr:row>
      <xdr:rowOff>84610</xdr:rowOff>
    </xdr:to>
    <xdr:sp macro="" textlink="">
      <xdr:nvSpPr>
        <xdr:cNvPr id="741" name="円/楕円 740"/>
        <xdr:cNvSpPr/>
      </xdr:nvSpPr>
      <xdr:spPr>
        <a:xfrm>
          <a:off x="21272500" y="66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101136</xdr:rowOff>
    </xdr:from>
    <xdr:ext cx="469744" cy="259045"/>
    <xdr:sp macro="" textlink="">
      <xdr:nvSpPr>
        <xdr:cNvPr id="742" name="テキスト ボックス 741"/>
        <xdr:cNvSpPr txBox="1"/>
      </xdr:nvSpPr>
      <xdr:spPr>
        <a:xfrm>
          <a:off x="21088427" y="644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167179</xdr:rowOff>
    </xdr:from>
    <xdr:to>
      <xdr:col>29</xdr:col>
      <xdr:colOff>568325</xdr:colOff>
      <xdr:row>39</xdr:row>
      <xdr:rowOff>97329</xdr:rowOff>
    </xdr:to>
    <xdr:sp macro="" textlink="">
      <xdr:nvSpPr>
        <xdr:cNvPr id="743" name="円/楕円 742"/>
        <xdr:cNvSpPr/>
      </xdr:nvSpPr>
      <xdr:spPr>
        <a:xfrm>
          <a:off x="20383500" y="66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113856</xdr:rowOff>
    </xdr:from>
    <xdr:ext cx="469744" cy="259045"/>
    <xdr:sp macro="" textlink="">
      <xdr:nvSpPr>
        <xdr:cNvPr id="744" name="テキスト ボックス 743"/>
        <xdr:cNvSpPr txBox="1"/>
      </xdr:nvSpPr>
      <xdr:spPr>
        <a:xfrm>
          <a:off x="20199427" y="645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147226</xdr:rowOff>
    </xdr:from>
    <xdr:to>
      <xdr:col>28</xdr:col>
      <xdr:colOff>365125</xdr:colOff>
      <xdr:row>39</xdr:row>
      <xdr:rowOff>77376</xdr:rowOff>
    </xdr:to>
    <xdr:sp macro="" textlink="">
      <xdr:nvSpPr>
        <xdr:cNvPr id="745" name="円/楕円 744"/>
        <xdr:cNvSpPr/>
      </xdr:nvSpPr>
      <xdr:spPr>
        <a:xfrm>
          <a:off x="19494500" y="66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93903</xdr:rowOff>
    </xdr:from>
    <xdr:ext cx="469744" cy="259045"/>
    <xdr:sp macro="" textlink="">
      <xdr:nvSpPr>
        <xdr:cNvPr id="746" name="テキスト ボックス 745"/>
        <xdr:cNvSpPr txBox="1"/>
      </xdr:nvSpPr>
      <xdr:spPr>
        <a:xfrm>
          <a:off x="19310427" y="64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109719</xdr:rowOff>
    </xdr:from>
    <xdr:to>
      <xdr:col>27</xdr:col>
      <xdr:colOff>161925</xdr:colOff>
      <xdr:row>39</xdr:row>
      <xdr:rowOff>39869</xdr:rowOff>
    </xdr:to>
    <xdr:sp macro="" textlink="">
      <xdr:nvSpPr>
        <xdr:cNvPr id="747" name="円/楕円 746"/>
        <xdr:cNvSpPr/>
      </xdr:nvSpPr>
      <xdr:spPr>
        <a:xfrm>
          <a:off x="18605500" y="662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56396</xdr:rowOff>
    </xdr:from>
    <xdr:ext cx="469744" cy="259045"/>
    <xdr:sp macro="" textlink="">
      <xdr:nvSpPr>
        <xdr:cNvPr id="748" name="テキスト ボックス 747"/>
        <xdr:cNvSpPr txBox="1"/>
      </xdr:nvSpPr>
      <xdr:spPr>
        <a:xfrm>
          <a:off x="18421427" y="640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72" name="直線コネクタ 771"/>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75"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76" name="直線コネクタ 775"/>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82131</xdr:rowOff>
    </xdr:from>
    <xdr:to>
      <xdr:col>32</xdr:col>
      <xdr:colOff>187325</xdr:colOff>
      <xdr:row>56</xdr:row>
      <xdr:rowOff>107658</xdr:rowOff>
    </xdr:to>
    <xdr:cxnSp macro="">
      <xdr:nvCxnSpPr>
        <xdr:cNvPr id="777" name="直線コネクタ 776"/>
        <xdr:cNvCxnSpPr/>
      </xdr:nvCxnSpPr>
      <xdr:spPr>
        <a:xfrm flipV="1">
          <a:off x="21323300" y="9683331"/>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43019</xdr:rowOff>
    </xdr:from>
    <xdr:ext cx="469744" cy="259045"/>
    <xdr:sp macro="" textlink="">
      <xdr:nvSpPr>
        <xdr:cNvPr id="778" name="貸付金平均値テキスト"/>
        <xdr:cNvSpPr txBox="1"/>
      </xdr:nvSpPr>
      <xdr:spPr>
        <a:xfrm>
          <a:off x="22212300" y="9987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9" name="フローチャート : 判断 778"/>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107658</xdr:rowOff>
    </xdr:from>
    <xdr:to>
      <xdr:col>31</xdr:col>
      <xdr:colOff>34925</xdr:colOff>
      <xdr:row>56</xdr:row>
      <xdr:rowOff>148387</xdr:rowOff>
    </xdr:to>
    <xdr:cxnSp macro="">
      <xdr:nvCxnSpPr>
        <xdr:cNvPr id="780" name="直線コネクタ 779"/>
        <xdr:cNvCxnSpPr/>
      </xdr:nvCxnSpPr>
      <xdr:spPr>
        <a:xfrm flipV="1">
          <a:off x="20434300" y="9708858"/>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97854</xdr:rowOff>
    </xdr:from>
    <xdr:to>
      <xdr:col>31</xdr:col>
      <xdr:colOff>85725</xdr:colOff>
      <xdr:row>59</xdr:row>
      <xdr:rowOff>28004</xdr:rowOff>
    </xdr:to>
    <xdr:sp macro="" textlink="">
      <xdr:nvSpPr>
        <xdr:cNvPr id="781" name="フローチャート : 判断 780"/>
        <xdr:cNvSpPr/>
      </xdr:nvSpPr>
      <xdr:spPr>
        <a:xfrm>
          <a:off x="21272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19131</xdr:rowOff>
    </xdr:from>
    <xdr:ext cx="469744" cy="259045"/>
    <xdr:sp macro="" textlink="">
      <xdr:nvSpPr>
        <xdr:cNvPr id="782" name="テキスト ボックス 781"/>
        <xdr:cNvSpPr txBox="1"/>
      </xdr:nvSpPr>
      <xdr:spPr>
        <a:xfrm>
          <a:off x="21088427" y="1013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140271</xdr:rowOff>
    </xdr:from>
    <xdr:to>
      <xdr:col>29</xdr:col>
      <xdr:colOff>517525</xdr:colOff>
      <xdr:row>56</xdr:row>
      <xdr:rowOff>148387</xdr:rowOff>
    </xdr:to>
    <xdr:cxnSp macro="">
      <xdr:nvCxnSpPr>
        <xdr:cNvPr id="783" name="直線コネクタ 782"/>
        <xdr:cNvCxnSpPr/>
      </xdr:nvCxnSpPr>
      <xdr:spPr>
        <a:xfrm>
          <a:off x="19545300" y="9741471"/>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17844</xdr:rowOff>
    </xdr:from>
    <xdr:to>
      <xdr:col>29</xdr:col>
      <xdr:colOff>568325</xdr:colOff>
      <xdr:row>58</xdr:row>
      <xdr:rowOff>119444</xdr:rowOff>
    </xdr:to>
    <xdr:sp macro="" textlink="">
      <xdr:nvSpPr>
        <xdr:cNvPr id="784" name="フローチャート : 判断 783"/>
        <xdr:cNvSpPr/>
      </xdr:nvSpPr>
      <xdr:spPr>
        <a:xfrm>
          <a:off x="20383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110571</xdr:rowOff>
    </xdr:from>
    <xdr:ext cx="469744" cy="259045"/>
    <xdr:sp macro="" textlink="">
      <xdr:nvSpPr>
        <xdr:cNvPr id="785" name="テキスト ボックス 784"/>
        <xdr:cNvSpPr txBox="1"/>
      </xdr:nvSpPr>
      <xdr:spPr>
        <a:xfrm>
          <a:off x="20199427" y="1005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20713</xdr:rowOff>
    </xdr:from>
    <xdr:to>
      <xdr:col>28</xdr:col>
      <xdr:colOff>314325</xdr:colOff>
      <xdr:row>56</xdr:row>
      <xdr:rowOff>140271</xdr:rowOff>
    </xdr:to>
    <xdr:cxnSp macro="">
      <xdr:nvCxnSpPr>
        <xdr:cNvPr id="786" name="直線コネクタ 785"/>
        <xdr:cNvCxnSpPr/>
      </xdr:nvCxnSpPr>
      <xdr:spPr>
        <a:xfrm>
          <a:off x="18656300" y="9621913"/>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63564</xdr:rowOff>
    </xdr:from>
    <xdr:to>
      <xdr:col>28</xdr:col>
      <xdr:colOff>365125</xdr:colOff>
      <xdr:row>58</xdr:row>
      <xdr:rowOff>165164</xdr:rowOff>
    </xdr:to>
    <xdr:sp macro="" textlink="">
      <xdr:nvSpPr>
        <xdr:cNvPr id="787" name="フローチャート : 判断 786"/>
        <xdr:cNvSpPr/>
      </xdr:nvSpPr>
      <xdr:spPr>
        <a:xfrm>
          <a:off x="19494500" y="1000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156291</xdr:rowOff>
    </xdr:from>
    <xdr:ext cx="469744" cy="259045"/>
    <xdr:sp macro="" textlink="">
      <xdr:nvSpPr>
        <xdr:cNvPr id="788" name="テキスト ボックス 787"/>
        <xdr:cNvSpPr txBox="1"/>
      </xdr:nvSpPr>
      <xdr:spPr>
        <a:xfrm>
          <a:off x="19310427" y="1010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61735</xdr:rowOff>
    </xdr:from>
    <xdr:to>
      <xdr:col>27</xdr:col>
      <xdr:colOff>161925</xdr:colOff>
      <xdr:row>58</xdr:row>
      <xdr:rowOff>163335</xdr:rowOff>
    </xdr:to>
    <xdr:sp macro="" textlink="">
      <xdr:nvSpPr>
        <xdr:cNvPr id="789" name="フローチャート : 判断 788"/>
        <xdr:cNvSpPr/>
      </xdr:nvSpPr>
      <xdr:spPr>
        <a:xfrm>
          <a:off x="18605500" y="1000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154462</xdr:rowOff>
    </xdr:from>
    <xdr:ext cx="469744" cy="259045"/>
    <xdr:sp macro="" textlink="">
      <xdr:nvSpPr>
        <xdr:cNvPr id="790" name="テキスト ボックス 789"/>
        <xdr:cNvSpPr txBox="1"/>
      </xdr:nvSpPr>
      <xdr:spPr>
        <a:xfrm>
          <a:off x="18421427" y="1009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31331</xdr:rowOff>
    </xdr:from>
    <xdr:to>
      <xdr:col>32</xdr:col>
      <xdr:colOff>238125</xdr:colOff>
      <xdr:row>56</xdr:row>
      <xdr:rowOff>132931</xdr:rowOff>
    </xdr:to>
    <xdr:sp macro="" textlink="">
      <xdr:nvSpPr>
        <xdr:cNvPr id="796" name="円/楕円 795"/>
        <xdr:cNvSpPr/>
      </xdr:nvSpPr>
      <xdr:spPr>
        <a:xfrm>
          <a:off x="22110700" y="96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54208</xdr:rowOff>
    </xdr:from>
    <xdr:ext cx="534377" cy="259045"/>
    <xdr:sp macro="" textlink="">
      <xdr:nvSpPr>
        <xdr:cNvPr id="797" name="貸付金該当値テキスト"/>
        <xdr:cNvSpPr txBox="1"/>
      </xdr:nvSpPr>
      <xdr:spPr>
        <a:xfrm>
          <a:off x="22212300" y="94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56858</xdr:rowOff>
    </xdr:from>
    <xdr:to>
      <xdr:col>31</xdr:col>
      <xdr:colOff>85725</xdr:colOff>
      <xdr:row>56</xdr:row>
      <xdr:rowOff>158458</xdr:rowOff>
    </xdr:to>
    <xdr:sp macro="" textlink="">
      <xdr:nvSpPr>
        <xdr:cNvPr id="798" name="円/楕円 797"/>
        <xdr:cNvSpPr/>
      </xdr:nvSpPr>
      <xdr:spPr>
        <a:xfrm>
          <a:off x="21272500" y="96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3535</xdr:rowOff>
    </xdr:from>
    <xdr:ext cx="534377" cy="259045"/>
    <xdr:sp macro="" textlink="">
      <xdr:nvSpPr>
        <xdr:cNvPr id="799" name="テキスト ボックス 798"/>
        <xdr:cNvSpPr txBox="1"/>
      </xdr:nvSpPr>
      <xdr:spPr>
        <a:xfrm>
          <a:off x="21056111" y="94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97587</xdr:rowOff>
    </xdr:from>
    <xdr:to>
      <xdr:col>29</xdr:col>
      <xdr:colOff>568325</xdr:colOff>
      <xdr:row>57</xdr:row>
      <xdr:rowOff>27737</xdr:rowOff>
    </xdr:to>
    <xdr:sp macro="" textlink="">
      <xdr:nvSpPr>
        <xdr:cNvPr id="800" name="円/楕円 799"/>
        <xdr:cNvSpPr/>
      </xdr:nvSpPr>
      <xdr:spPr>
        <a:xfrm>
          <a:off x="20383500" y="96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44264</xdr:rowOff>
    </xdr:from>
    <xdr:ext cx="534377" cy="259045"/>
    <xdr:sp macro="" textlink="">
      <xdr:nvSpPr>
        <xdr:cNvPr id="801" name="テキスト ボックス 800"/>
        <xdr:cNvSpPr txBox="1"/>
      </xdr:nvSpPr>
      <xdr:spPr>
        <a:xfrm>
          <a:off x="20167111" y="947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89471</xdr:rowOff>
    </xdr:from>
    <xdr:to>
      <xdr:col>28</xdr:col>
      <xdr:colOff>365125</xdr:colOff>
      <xdr:row>57</xdr:row>
      <xdr:rowOff>19621</xdr:rowOff>
    </xdr:to>
    <xdr:sp macro="" textlink="">
      <xdr:nvSpPr>
        <xdr:cNvPr id="802" name="円/楕円 801"/>
        <xdr:cNvSpPr/>
      </xdr:nvSpPr>
      <xdr:spPr>
        <a:xfrm>
          <a:off x="19494500" y="96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36148</xdr:rowOff>
    </xdr:from>
    <xdr:ext cx="534377" cy="259045"/>
    <xdr:sp macro="" textlink="">
      <xdr:nvSpPr>
        <xdr:cNvPr id="803" name="テキスト ボックス 802"/>
        <xdr:cNvSpPr txBox="1"/>
      </xdr:nvSpPr>
      <xdr:spPr>
        <a:xfrm>
          <a:off x="19278111" y="946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10,985</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141363</xdr:rowOff>
    </xdr:from>
    <xdr:to>
      <xdr:col>27</xdr:col>
      <xdr:colOff>161925</xdr:colOff>
      <xdr:row>56</xdr:row>
      <xdr:rowOff>71513</xdr:rowOff>
    </xdr:to>
    <xdr:sp macro="" textlink="">
      <xdr:nvSpPr>
        <xdr:cNvPr id="804" name="円/楕円 803"/>
        <xdr:cNvSpPr/>
      </xdr:nvSpPr>
      <xdr:spPr>
        <a:xfrm>
          <a:off x="18605500" y="9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88040</xdr:rowOff>
    </xdr:from>
    <xdr:ext cx="534377" cy="259045"/>
    <xdr:sp macro="" textlink="">
      <xdr:nvSpPr>
        <xdr:cNvPr id="805" name="テキスト ボックス 804"/>
        <xdr:cNvSpPr txBox="1"/>
      </xdr:nvSpPr>
      <xdr:spPr>
        <a:xfrm>
          <a:off x="18389111" y="93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6" name="直線コネクタ 81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7" name="テキスト ボックス 81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8" name="直線コネクタ 81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9" name="テキスト ボックス 81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0" name="直線コネクタ 81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1" name="テキスト ボックス 82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2" name="直線コネクタ 82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3" name="テキスト ボックス 82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4" name="直線コネクタ 82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5" name="テキスト ボックス 82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9" name="直線コネクタ 828"/>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30"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31" name="直線コネクタ 830"/>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32"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33" name="直線コネクタ 832"/>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90177</xdr:rowOff>
    </xdr:from>
    <xdr:to>
      <xdr:col>32</xdr:col>
      <xdr:colOff>187325</xdr:colOff>
      <xdr:row>75</xdr:row>
      <xdr:rowOff>92235</xdr:rowOff>
    </xdr:to>
    <xdr:cxnSp macro="">
      <xdr:nvCxnSpPr>
        <xdr:cNvPr id="834" name="直線コネクタ 833"/>
        <xdr:cNvCxnSpPr/>
      </xdr:nvCxnSpPr>
      <xdr:spPr>
        <a:xfrm flipV="1">
          <a:off x="21323300" y="12948927"/>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23260</xdr:rowOff>
    </xdr:from>
    <xdr:ext cx="534377" cy="259045"/>
    <xdr:sp macro="" textlink="">
      <xdr:nvSpPr>
        <xdr:cNvPr id="835" name="繰出金平均値テキスト"/>
        <xdr:cNvSpPr txBox="1"/>
      </xdr:nvSpPr>
      <xdr:spPr>
        <a:xfrm>
          <a:off x="22212300" y="13053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36" name="フローチャート : 判断 835"/>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92235</xdr:rowOff>
    </xdr:from>
    <xdr:to>
      <xdr:col>31</xdr:col>
      <xdr:colOff>34925</xdr:colOff>
      <xdr:row>75</xdr:row>
      <xdr:rowOff>122510</xdr:rowOff>
    </xdr:to>
    <xdr:cxnSp macro="">
      <xdr:nvCxnSpPr>
        <xdr:cNvPr id="837" name="直線コネクタ 836"/>
        <xdr:cNvCxnSpPr/>
      </xdr:nvCxnSpPr>
      <xdr:spPr>
        <a:xfrm flipV="1">
          <a:off x="20434300" y="12950985"/>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73577</xdr:rowOff>
    </xdr:from>
    <xdr:to>
      <xdr:col>31</xdr:col>
      <xdr:colOff>85725</xdr:colOff>
      <xdr:row>77</xdr:row>
      <xdr:rowOff>3727</xdr:rowOff>
    </xdr:to>
    <xdr:sp macro="" textlink="">
      <xdr:nvSpPr>
        <xdr:cNvPr id="838" name="フローチャート : 判断 837"/>
        <xdr:cNvSpPr/>
      </xdr:nvSpPr>
      <xdr:spPr>
        <a:xfrm>
          <a:off x="21272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166304</xdr:rowOff>
    </xdr:from>
    <xdr:ext cx="534377" cy="259045"/>
    <xdr:sp macro="" textlink="">
      <xdr:nvSpPr>
        <xdr:cNvPr id="839" name="テキスト ボックス 838"/>
        <xdr:cNvSpPr txBox="1"/>
      </xdr:nvSpPr>
      <xdr:spPr>
        <a:xfrm>
          <a:off x="21056111" y="131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101630</xdr:rowOff>
    </xdr:from>
    <xdr:to>
      <xdr:col>29</xdr:col>
      <xdr:colOff>517525</xdr:colOff>
      <xdr:row>75</xdr:row>
      <xdr:rowOff>122510</xdr:rowOff>
    </xdr:to>
    <xdr:cxnSp macro="">
      <xdr:nvCxnSpPr>
        <xdr:cNvPr id="840" name="直線コネクタ 839"/>
        <xdr:cNvCxnSpPr/>
      </xdr:nvCxnSpPr>
      <xdr:spPr>
        <a:xfrm>
          <a:off x="19545300" y="12960380"/>
          <a:ext cx="889000" cy="2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94607</xdr:rowOff>
    </xdr:from>
    <xdr:to>
      <xdr:col>29</xdr:col>
      <xdr:colOff>568325</xdr:colOff>
      <xdr:row>77</xdr:row>
      <xdr:rowOff>24757</xdr:rowOff>
    </xdr:to>
    <xdr:sp macro="" textlink="">
      <xdr:nvSpPr>
        <xdr:cNvPr id="841" name="フローチャート : 判断 840"/>
        <xdr:cNvSpPr/>
      </xdr:nvSpPr>
      <xdr:spPr>
        <a:xfrm>
          <a:off x="20383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15884</xdr:rowOff>
    </xdr:from>
    <xdr:ext cx="534377" cy="259045"/>
    <xdr:sp macro="" textlink="">
      <xdr:nvSpPr>
        <xdr:cNvPr id="842" name="テキスト ボックス 841"/>
        <xdr:cNvSpPr txBox="1"/>
      </xdr:nvSpPr>
      <xdr:spPr>
        <a:xfrm>
          <a:off x="20167111" y="132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101630</xdr:rowOff>
    </xdr:from>
    <xdr:to>
      <xdr:col>28</xdr:col>
      <xdr:colOff>314325</xdr:colOff>
      <xdr:row>75</xdr:row>
      <xdr:rowOff>104053</xdr:rowOff>
    </xdr:to>
    <xdr:cxnSp macro="">
      <xdr:nvCxnSpPr>
        <xdr:cNvPr id="843" name="直線コネクタ 842"/>
        <xdr:cNvCxnSpPr/>
      </xdr:nvCxnSpPr>
      <xdr:spPr>
        <a:xfrm flipV="1">
          <a:off x="18656300" y="1296038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91506</xdr:rowOff>
    </xdr:from>
    <xdr:to>
      <xdr:col>28</xdr:col>
      <xdr:colOff>365125</xdr:colOff>
      <xdr:row>77</xdr:row>
      <xdr:rowOff>21656</xdr:rowOff>
    </xdr:to>
    <xdr:sp macro="" textlink="">
      <xdr:nvSpPr>
        <xdr:cNvPr id="844" name="フローチャート : 判断 843"/>
        <xdr:cNvSpPr/>
      </xdr:nvSpPr>
      <xdr:spPr>
        <a:xfrm>
          <a:off x="19494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12783</xdr:rowOff>
    </xdr:from>
    <xdr:ext cx="534377" cy="259045"/>
    <xdr:sp macro="" textlink="">
      <xdr:nvSpPr>
        <xdr:cNvPr id="845" name="テキスト ボックス 844"/>
        <xdr:cNvSpPr txBox="1"/>
      </xdr:nvSpPr>
      <xdr:spPr>
        <a:xfrm>
          <a:off x="19278111" y="132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96588</xdr:rowOff>
    </xdr:from>
    <xdr:to>
      <xdr:col>27</xdr:col>
      <xdr:colOff>161925</xdr:colOff>
      <xdr:row>77</xdr:row>
      <xdr:rowOff>26738</xdr:rowOff>
    </xdr:to>
    <xdr:sp macro="" textlink="">
      <xdr:nvSpPr>
        <xdr:cNvPr id="846" name="フローチャート : 判断 845"/>
        <xdr:cNvSpPr/>
      </xdr:nvSpPr>
      <xdr:spPr>
        <a:xfrm>
          <a:off x="18605500" y="131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17865</xdr:rowOff>
    </xdr:from>
    <xdr:ext cx="534377" cy="259045"/>
    <xdr:sp macro="" textlink="">
      <xdr:nvSpPr>
        <xdr:cNvPr id="847" name="テキスト ボックス 846"/>
        <xdr:cNvSpPr txBox="1"/>
      </xdr:nvSpPr>
      <xdr:spPr>
        <a:xfrm>
          <a:off x="18389111" y="132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39377</xdr:rowOff>
    </xdr:from>
    <xdr:to>
      <xdr:col>32</xdr:col>
      <xdr:colOff>238125</xdr:colOff>
      <xdr:row>75</xdr:row>
      <xdr:rowOff>140977</xdr:rowOff>
    </xdr:to>
    <xdr:sp macro="" textlink="">
      <xdr:nvSpPr>
        <xdr:cNvPr id="853" name="円/楕円 852"/>
        <xdr:cNvSpPr/>
      </xdr:nvSpPr>
      <xdr:spPr>
        <a:xfrm>
          <a:off x="22110700" y="128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62254</xdr:rowOff>
    </xdr:from>
    <xdr:ext cx="534377" cy="259045"/>
    <xdr:sp macro="" textlink="">
      <xdr:nvSpPr>
        <xdr:cNvPr id="854" name="繰出金該当値テキスト"/>
        <xdr:cNvSpPr txBox="1"/>
      </xdr:nvSpPr>
      <xdr:spPr>
        <a:xfrm>
          <a:off x="22212300" y="127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83,999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41435</xdr:rowOff>
    </xdr:from>
    <xdr:to>
      <xdr:col>31</xdr:col>
      <xdr:colOff>85725</xdr:colOff>
      <xdr:row>75</xdr:row>
      <xdr:rowOff>143035</xdr:rowOff>
    </xdr:to>
    <xdr:sp macro="" textlink="">
      <xdr:nvSpPr>
        <xdr:cNvPr id="855" name="円/楕円 854"/>
        <xdr:cNvSpPr/>
      </xdr:nvSpPr>
      <xdr:spPr>
        <a:xfrm>
          <a:off x="21272500" y="129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159562</xdr:rowOff>
    </xdr:from>
    <xdr:ext cx="534377" cy="259045"/>
    <xdr:sp macro="" textlink="">
      <xdr:nvSpPr>
        <xdr:cNvPr id="856" name="テキスト ボックス 855"/>
        <xdr:cNvSpPr txBox="1"/>
      </xdr:nvSpPr>
      <xdr:spPr>
        <a:xfrm>
          <a:off x="21056111" y="126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83,729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71710</xdr:rowOff>
    </xdr:from>
    <xdr:to>
      <xdr:col>29</xdr:col>
      <xdr:colOff>568325</xdr:colOff>
      <xdr:row>76</xdr:row>
      <xdr:rowOff>1860</xdr:rowOff>
    </xdr:to>
    <xdr:sp macro="" textlink="">
      <xdr:nvSpPr>
        <xdr:cNvPr id="857" name="円/楕円 856"/>
        <xdr:cNvSpPr/>
      </xdr:nvSpPr>
      <xdr:spPr>
        <a:xfrm>
          <a:off x="20383500" y="129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18387</xdr:rowOff>
    </xdr:from>
    <xdr:ext cx="534377" cy="259045"/>
    <xdr:sp macro="" textlink="">
      <xdr:nvSpPr>
        <xdr:cNvPr id="858" name="テキスト ボックス 857"/>
        <xdr:cNvSpPr txBox="1"/>
      </xdr:nvSpPr>
      <xdr:spPr>
        <a:xfrm>
          <a:off x="20167111" y="127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79,756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50830</xdr:rowOff>
    </xdr:from>
    <xdr:to>
      <xdr:col>28</xdr:col>
      <xdr:colOff>365125</xdr:colOff>
      <xdr:row>75</xdr:row>
      <xdr:rowOff>152431</xdr:rowOff>
    </xdr:to>
    <xdr:sp macro="" textlink="">
      <xdr:nvSpPr>
        <xdr:cNvPr id="859" name="円/楕円 858"/>
        <xdr:cNvSpPr/>
      </xdr:nvSpPr>
      <xdr:spPr>
        <a:xfrm>
          <a:off x="19494500" y="129095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168957</xdr:rowOff>
    </xdr:from>
    <xdr:ext cx="534377" cy="259045"/>
    <xdr:sp macro="" textlink="">
      <xdr:nvSpPr>
        <xdr:cNvPr id="860" name="テキスト ボックス 859"/>
        <xdr:cNvSpPr txBox="1"/>
      </xdr:nvSpPr>
      <xdr:spPr>
        <a:xfrm>
          <a:off x="19278111" y="1268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82,496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53253</xdr:rowOff>
    </xdr:from>
    <xdr:to>
      <xdr:col>27</xdr:col>
      <xdr:colOff>161925</xdr:colOff>
      <xdr:row>75</xdr:row>
      <xdr:rowOff>154853</xdr:rowOff>
    </xdr:to>
    <xdr:sp macro="" textlink="">
      <xdr:nvSpPr>
        <xdr:cNvPr id="861" name="円/楕円 860"/>
        <xdr:cNvSpPr/>
      </xdr:nvSpPr>
      <xdr:spPr>
        <a:xfrm>
          <a:off x="18605500" y="1291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171380</xdr:rowOff>
    </xdr:from>
    <xdr:ext cx="534377" cy="259045"/>
    <xdr:sp macro="" textlink="">
      <xdr:nvSpPr>
        <xdr:cNvPr id="862" name="テキスト ボックス 861"/>
        <xdr:cNvSpPr txBox="1"/>
      </xdr:nvSpPr>
      <xdr:spPr>
        <a:xfrm>
          <a:off x="18389111" y="1268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a:rPr>
            <a:t>　人件費は、職員の年齢構成が高く、</a:t>
          </a:r>
          <a:r>
            <a:rPr kumimoji="1" lang="en-US" altLang="ja-JP" sz="800">
              <a:latin typeface="ＭＳ Ｐゴシック"/>
            </a:rPr>
            <a:t>92,291</a:t>
          </a:r>
          <a:r>
            <a:rPr kumimoji="1" lang="ja-JP" altLang="en-US" sz="800">
              <a:latin typeface="ＭＳ Ｐゴシック"/>
            </a:rPr>
            <a:t>円（類似団体比較</a:t>
          </a:r>
          <a:r>
            <a:rPr kumimoji="1" lang="en-US" altLang="ja-JP" sz="800">
              <a:latin typeface="ＭＳ Ｐゴシック"/>
            </a:rPr>
            <a:t>3,673</a:t>
          </a:r>
          <a:r>
            <a:rPr kumimoji="1" lang="ja-JP" altLang="en-US" sz="800">
              <a:latin typeface="ＭＳ Ｐゴシック"/>
            </a:rPr>
            <a:t>円高）となっている。</a:t>
          </a:r>
        </a:p>
        <a:p>
          <a:r>
            <a:rPr kumimoji="1" lang="ja-JP" altLang="en-US" sz="800">
              <a:latin typeface="ＭＳ Ｐゴシック"/>
            </a:rPr>
            <a:t>　物件費は、</a:t>
          </a:r>
          <a:r>
            <a:rPr kumimoji="1" lang="en-US" altLang="ja-JP" sz="800">
              <a:latin typeface="ＭＳ Ｐゴシック"/>
            </a:rPr>
            <a:t>111,161</a:t>
          </a:r>
          <a:r>
            <a:rPr kumimoji="1" lang="ja-JP" altLang="en-US" sz="800">
              <a:latin typeface="ＭＳ Ｐゴシック"/>
            </a:rPr>
            <a:t>千円（類似団体平均比較</a:t>
          </a:r>
          <a:r>
            <a:rPr kumimoji="1" lang="en-US" altLang="ja-JP" sz="800">
              <a:latin typeface="ＭＳ Ｐゴシック"/>
            </a:rPr>
            <a:t>31,565</a:t>
          </a:r>
          <a:r>
            <a:rPr kumimoji="1" lang="ja-JP" altLang="en-US" sz="800">
              <a:latin typeface="ＭＳ Ｐゴシック"/>
            </a:rPr>
            <a:t>円高）で、類似団体平均の約</a:t>
          </a:r>
          <a:r>
            <a:rPr kumimoji="1" lang="en-US" altLang="ja-JP" sz="800">
              <a:latin typeface="ＭＳ Ｐゴシック"/>
            </a:rPr>
            <a:t>1.4</a:t>
          </a:r>
          <a:r>
            <a:rPr kumimoji="1" lang="ja-JP" altLang="en-US" sz="800">
              <a:latin typeface="ＭＳ Ｐゴシック"/>
            </a:rPr>
            <a:t>倍となっているため、今後は、委託経費等の見直し、削減に努める。</a:t>
          </a:r>
        </a:p>
        <a:p>
          <a:r>
            <a:rPr kumimoji="1" lang="ja-JP" altLang="en-US" sz="800">
              <a:latin typeface="ＭＳ Ｐゴシック"/>
            </a:rPr>
            <a:t>　補助費等は、</a:t>
          </a:r>
          <a:r>
            <a:rPr kumimoji="1" lang="en-US" altLang="ja-JP" sz="800">
              <a:latin typeface="ＭＳ Ｐゴシック"/>
            </a:rPr>
            <a:t>143,345</a:t>
          </a:r>
          <a:r>
            <a:rPr kumimoji="1" lang="ja-JP" altLang="en-US" sz="800">
              <a:latin typeface="ＭＳ Ｐゴシック"/>
            </a:rPr>
            <a:t>千円（類似団体平均比較</a:t>
          </a:r>
          <a:r>
            <a:rPr kumimoji="1" lang="en-US" altLang="ja-JP" sz="800">
              <a:latin typeface="ＭＳ Ｐゴシック"/>
            </a:rPr>
            <a:t>65,523</a:t>
          </a:r>
          <a:r>
            <a:rPr kumimoji="1" lang="ja-JP" altLang="en-US" sz="800">
              <a:latin typeface="ＭＳ Ｐゴシック"/>
            </a:rPr>
            <a:t>円高）で、類似団体平均の約</a:t>
          </a:r>
          <a:r>
            <a:rPr kumimoji="1" lang="en-US" altLang="ja-JP" sz="800">
              <a:latin typeface="ＭＳ Ｐゴシック"/>
            </a:rPr>
            <a:t>1.9</a:t>
          </a:r>
          <a:r>
            <a:rPr kumimoji="1" lang="ja-JP" altLang="en-US" sz="800">
              <a:latin typeface="ＭＳ Ｐゴシック"/>
            </a:rPr>
            <a:t>倍となっている。特に、公立浜坂病院の経営健全化補助金等の影響が大きいが、病院経営維持のための補助は不可欠となっている。</a:t>
          </a:r>
        </a:p>
        <a:p>
          <a:r>
            <a:rPr kumimoji="1" lang="ja-JP" altLang="en-US" sz="800">
              <a:latin typeface="ＭＳ Ｐゴシック"/>
            </a:rPr>
            <a:t>　普通建設事業費は、</a:t>
          </a:r>
          <a:r>
            <a:rPr kumimoji="1" lang="en-US" altLang="ja-JP" sz="800">
              <a:latin typeface="ＭＳ Ｐゴシック"/>
            </a:rPr>
            <a:t>62,837</a:t>
          </a:r>
          <a:r>
            <a:rPr kumimoji="1" lang="ja-JP" altLang="en-US" sz="800">
              <a:latin typeface="ＭＳ Ｐゴシック"/>
            </a:rPr>
            <a:t>千円（類似団体平均比較▲</a:t>
          </a:r>
          <a:r>
            <a:rPr kumimoji="1" lang="en-US" altLang="ja-JP" sz="800">
              <a:latin typeface="ＭＳ Ｐゴシック"/>
            </a:rPr>
            <a:t>13,135</a:t>
          </a:r>
          <a:r>
            <a:rPr kumimoji="1" lang="ja-JP" altLang="en-US" sz="800">
              <a:latin typeface="ＭＳ Ｐゴシック"/>
            </a:rPr>
            <a:t>円）で、類似団体平均を下回っている。収支見通し（財政計画）に基づき、計画的な事業実施に努めており、今後も普通建設事業費を中心とする投資的経費は、抑制していく。</a:t>
          </a:r>
        </a:p>
        <a:p>
          <a:r>
            <a:rPr kumimoji="1" lang="ja-JP" altLang="en-US" sz="800">
              <a:latin typeface="ＭＳ Ｐゴシック"/>
            </a:rPr>
            <a:t>　公債費は、町合併前の地方債残高が多く、返済の最中であるため</a:t>
          </a:r>
          <a:r>
            <a:rPr kumimoji="1" lang="en-US" altLang="ja-JP" sz="800">
              <a:latin typeface="ＭＳ Ｐゴシック"/>
            </a:rPr>
            <a:t>99,643</a:t>
          </a:r>
          <a:r>
            <a:rPr kumimoji="1" lang="ja-JP" altLang="en-US" sz="800">
              <a:latin typeface="ＭＳ Ｐゴシック"/>
            </a:rPr>
            <a:t>円（類似団体比較</a:t>
          </a:r>
          <a:r>
            <a:rPr kumimoji="1" lang="en-US" altLang="ja-JP" sz="800">
              <a:latin typeface="ＭＳ Ｐゴシック"/>
            </a:rPr>
            <a:t>40,488</a:t>
          </a:r>
          <a:r>
            <a:rPr kumimoji="1" lang="ja-JP" altLang="en-US" sz="800">
              <a:latin typeface="ＭＳ Ｐゴシック"/>
            </a:rPr>
            <a:t>円高）で、類似団体の</a:t>
          </a:r>
          <a:r>
            <a:rPr kumimoji="1" lang="en-US" altLang="ja-JP" sz="800">
              <a:latin typeface="ＭＳ Ｐゴシック"/>
            </a:rPr>
            <a:t>1.5</a:t>
          </a:r>
          <a:r>
            <a:rPr kumimoji="1" lang="ja-JP" altLang="en-US" sz="800">
              <a:latin typeface="ＭＳ Ｐゴシック"/>
            </a:rPr>
            <a:t>倍となっている。地方債残高が増高しないよう、新規発行地方債の抑制に努める。</a:t>
          </a:r>
        </a:p>
        <a:p>
          <a:r>
            <a:rPr kumimoji="1" lang="ja-JP" altLang="en-US" sz="800">
              <a:latin typeface="ＭＳ Ｐゴシック"/>
            </a:rPr>
            <a:t>　積立金は、</a:t>
          </a:r>
          <a:r>
            <a:rPr kumimoji="1" lang="en-US" altLang="ja-JP" sz="800">
              <a:latin typeface="ＭＳ Ｐゴシック"/>
            </a:rPr>
            <a:t>423</a:t>
          </a:r>
          <a:r>
            <a:rPr kumimoji="1" lang="ja-JP" altLang="en-US" sz="800">
              <a:latin typeface="ＭＳ Ｐゴシック"/>
            </a:rPr>
            <a:t>円（類似団体平均比較▲</a:t>
          </a:r>
          <a:r>
            <a:rPr kumimoji="1" lang="en-US" altLang="ja-JP" sz="800">
              <a:latin typeface="ＭＳ Ｐゴシック"/>
            </a:rPr>
            <a:t>25,557</a:t>
          </a:r>
          <a:r>
            <a:rPr kumimoji="1" lang="ja-JP" altLang="en-US" sz="800">
              <a:latin typeface="ＭＳ Ｐゴシック"/>
            </a:rPr>
            <a:t>円）で、類似団体平均を大きく下回っている。平成</a:t>
          </a:r>
          <a:r>
            <a:rPr kumimoji="1" lang="en-US" altLang="ja-JP" sz="800">
              <a:latin typeface="ＭＳ Ｐゴシック"/>
            </a:rPr>
            <a:t>32</a:t>
          </a:r>
          <a:r>
            <a:rPr kumimoji="1" lang="ja-JP" altLang="en-US" sz="800">
              <a:latin typeface="ＭＳ Ｐゴシック"/>
            </a:rPr>
            <a:t>年度までの間に、合併特例債を利用した地域振興基金の積立を行うなど、内部留保資金の確保に努める。</a:t>
          </a:r>
        </a:p>
        <a:p>
          <a:r>
            <a:rPr kumimoji="1" lang="ja-JP" altLang="en-US" sz="800">
              <a:latin typeface="ＭＳ Ｐゴシック"/>
            </a:rPr>
            <a:t>　貸付金は、</a:t>
          </a:r>
          <a:r>
            <a:rPr kumimoji="1" lang="en-US" altLang="ja-JP" sz="800">
              <a:latin typeface="ＭＳ Ｐゴシック"/>
            </a:rPr>
            <a:t>12,511</a:t>
          </a:r>
          <a:r>
            <a:rPr kumimoji="1" lang="ja-JP" altLang="en-US" sz="800">
              <a:latin typeface="ＭＳ Ｐゴシック"/>
            </a:rPr>
            <a:t>千円（類似団体平均比較</a:t>
          </a:r>
          <a:r>
            <a:rPr kumimoji="1" lang="en-US" altLang="ja-JP" sz="800">
              <a:latin typeface="ＭＳ Ｐゴシック"/>
            </a:rPr>
            <a:t>9,873</a:t>
          </a:r>
          <a:r>
            <a:rPr kumimoji="1" lang="ja-JP" altLang="en-US" sz="800">
              <a:latin typeface="ＭＳ Ｐゴシック"/>
            </a:rPr>
            <a:t>円高）で、主に公立浜坂病院事業会計への貸付金であり、類似団体平均の約</a:t>
          </a:r>
          <a:r>
            <a:rPr kumimoji="1" lang="en-US" altLang="ja-JP" sz="800">
              <a:latin typeface="ＭＳ Ｐゴシック"/>
            </a:rPr>
            <a:t>4.7</a:t>
          </a:r>
          <a:r>
            <a:rPr kumimoji="1" lang="ja-JP" altLang="en-US" sz="800">
              <a:latin typeface="ＭＳ Ｐゴシック"/>
            </a:rPr>
            <a:t>倍となっている。</a:t>
          </a:r>
        </a:p>
        <a:p>
          <a:r>
            <a:rPr kumimoji="1" lang="ja-JP" altLang="en-US" sz="800">
              <a:latin typeface="ＭＳ Ｐゴシック"/>
            </a:rPr>
            <a:t>　繰出金は、下水道事業特別会計への繰出金が多額となっており、</a:t>
          </a:r>
          <a:r>
            <a:rPr kumimoji="1" lang="en-US" altLang="ja-JP" sz="800">
              <a:latin typeface="ＭＳ Ｐゴシック"/>
            </a:rPr>
            <a:t>83,999</a:t>
          </a:r>
          <a:r>
            <a:rPr kumimoji="1" lang="ja-JP" altLang="en-US" sz="800">
              <a:latin typeface="ＭＳ Ｐゴシック"/>
            </a:rPr>
            <a:t>円（類似団体比較</a:t>
          </a:r>
          <a:r>
            <a:rPr kumimoji="1" lang="en-US" altLang="ja-JP" sz="800">
              <a:latin typeface="ＭＳ Ｐゴシック"/>
            </a:rPr>
            <a:t>23,216</a:t>
          </a:r>
          <a:r>
            <a:rPr kumimoji="1" lang="ja-JP" altLang="en-US" sz="800">
              <a:latin typeface="ＭＳ Ｐゴシック"/>
            </a:rPr>
            <a:t>円高）となっている。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兵庫県新温泉町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15,451
15,347
241.01
10,928,581
10,454,396
430,973
6,559,557
13,554,934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105.8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15684</xdr:rowOff>
    </xdr:from>
    <xdr:to>
      <xdr:col>6</xdr:col>
      <xdr:colOff>511175</xdr:colOff>
      <xdr:row>36</xdr:row>
      <xdr:rowOff>38354</xdr:rowOff>
    </xdr:to>
    <xdr:cxnSp macro="">
      <xdr:nvCxnSpPr>
        <xdr:cNvPr id="61" name="直線コネクタ 60"/>
        <xdr:cNvCxnSpPr/>
      </xdr:nvCxnSpPr>
      <xdr:spPr>
        <a:xfrm flipV="1">
          <a:off x="3797300" y="6187884"/>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67962</xdr:rowOff>
    </xdr:from>
    <xdr:ext cx="469744" cy="259045"/>
    <xdr:sp macro="" textlink="">
      <xdr:nvSpPr>
        <xdr:cNvPr id="62" name="議会費平均値テキスト"/>
        <xdr:cNvSpPr txBox="1"/>
      </xdr:nvSpPr>
      <xdr:spPr>
        <a:xfrm>
          <a:off x="4686300" y="5897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38354</xdr:rowOff>
    </xdr:from>
    <xdr:to>
      <xdr:col>5</xdr:col>
      <xdr:colOff>358775</xdr:colOff>
      <xdr:row>36</xdr:row>
      <xdr:rowOff>71310</xdr:rowOff>
    </xdr:to>
    <xdr:cxnSp macro="">
      <xdr:nvCxnSpPr>
        <xdr:cNvPr id="64" name="直線コネクタ 63"/>
        <xdr:cNvCxnSpPr/>
      </xdr:nvCxnSpPr>
      <xdr:spPr>
        <a:xfrm flipV="1">
          <a:off x="2908300" y="6210554"/>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132715</xdr:rowOff>
    </xdr:from>
    <xdr:to>
      <xdr:col>5</xdr:col>
      <xdr:colOff>409575</xdr:colOff>
      <xdr:row>37</xdr:row>
      <xdr:rowOff>62865</xdr:rowOff>
    </xdr:to>
    <xdr:sp macro="" textlink="">
      <xdr:nvSpPr>
        <xdr:cNvPr id="65" name="フローチャート : 判断 64"/>
        <xdr:cNvSpPr/>
      </xdr:nvSpPr>
      <xdr:spPr>
        <a:xfrm>
          <a:off x="3746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53992</xdr:rowOff>
    </xdr:from>
    <xdr:ext cx="469744" cy="259045"/>
    <xdr:sp macro="" textlink="">
      <xdr:nvSpPr>
        <xdr:cNvPr id="66" name="テキスト ボックス 65"/>
        <xdr:cNvSpPr txBox="1"/>
      </xdr:nvSpPr>
      <xdr:spPr>
        <a:xfrm>
          <a:off x="3562427"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71310</xdr:rowOff>
    </xdr:from>
    <xdr:to>
      <xdr:col>4</xdr:col>
      <xdr:colOff>155575</xdr:colOff>
      <xdr:row>36</xdr:row>
      <xdr:rowOff>75311</xdr:rowOff>
    </xdr:to>
    <xdr:cxnSp macro="">
      <xdr:nvCxnSpPr>
        <xdr:cNvPr id="67" name="直線コネクタ 66"/>
        <xdr:cNvCxnSpPr/>
      </xdr:nvCxnSpPr>
      <xdr:spPr>
        <a:xfrm flipV="1">
          <a:off x="2019300" y="624351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142621</xdr:rowOff>
    </xdr:from>
    <xdr:to>
      <xdr:col>4</xdr:col>
      <xdr:colOff>206375</xdr:colOff>
      <xdr:row>37</xdr:row>
      <xdr:rowOff>72771</xdr:rowOff>
    </xdr:to>
    <xdr:sp macro="" textlink="">
      <xdr:nvSpPr>
        <xdr:cNvPr id="68" name="フローチャート : 判断 67"/>
        <xdr:cNvSpPr/>
      </xdr:nvSpPr>
      <xdr:spPr>
        <a:xfrm>
          <a:off x="2857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63898</xdr:rowOff>
    </xdr:from>
    <xdr:ext cx="469744" cy="259045"/>
    <xdr:sp macro="" textlink="">
      <xdr:nvSpPr>
        <xdr:cNvPr id="69" name="テキスト ボックス 68"/>
        <xdr:cNvSpPr txBox="1"/>
      </xdr:nvSpPr>
      <xdr:spPr>
        <a:xfrm>
          <a:off x="2673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69977</xdr:rowOff>
    </xdr:from>
    <xdr:to>
      <xdr:col>2</xdr:col>
      <xdr:colOff>638175</xdr:colOff>
      <xdr:row>36</xdr:row>
      <xdr:rowOff>75311</xdr:rowOff>
    </xdr:to>
    <xdr:cxnSp macro="">
      <xdr:nvCxnSpPr>
        <xdr:cNvPr id="70" name="直線コネクタ 69"/>
        <xdr:cNvCxnSpPr/>
      </xdr:nvCxnSpPr>
      <xdr:spPr>
        <a:xfrm>
          <a:off x="1130300" y="6070727"/>
          <a:ext cx="889000" cy="17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95377</xdr:rowOff>
    </xdr:from>
    <xdr:to>
      <xdr:col>3</xdr:col>
      <xdr:colOff>3175</xdr:colOff>
      <xdr:row>37</xdr:row>
      <xdr:rowOff>25527</xdr:rowOff>
    </xdr:to>
    <xdr:sp macro="" textlink="">
      <xdr:nvSpPr>
        <xdr:cNvPr id="71" name="フローチャート : 判断 70"/>
        <xdr:cNvSpPr/>
      </xdr:nvSpPr>
      <xdr:spPr>
        <a:xfrm>
          <a:off x="1968500" y="626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16654</xdr:rowOff>
    </xdr:from>
    <xdr:ext cx="469744" cy="259045"/>
    <xdr:sp macro="" textlink="">
      <xdr:nvSpPr>
        <xdr:cNvPr id="72" name="テキスト ボックス 71"/>
        <xdr:cNvSpPr txBox="1"/>
      </xdr:nvSpPr>
      <xdr:spPr>
        <a:xfrm>
          <a:off x="1784427" y="63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120333</xdr:rowOff>
    </xdr:from>
    <xdr:to>
      <xdr:col>1</xdr:col>
      <xdr:colOff>485775</xdr:colOff>
      <xdr:row>36</xdr:row>
      <xdr:rowOff>50483</xdr:rowOff>
    </xdr:to>
    <xdr:sp macro="" textlink="">
      <xdr:nvSpPr>
        <xdr:cNvPr id="73" name="フローチャート : 判断 72"/>
        <xdr:cNvSpPr/>
      </xdr:nvSpPr>
      <xdr:spPr>
        <a:xfrm>
          <a:off x="1079500" y="612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41610</xdr:rowOff>
    </xdr:from>
    <xdr:ext cx="469744" cy="259045"/>
    <xdr:sp macro="" textlink="">
      <xdr:nvSpPr>
        <xdr:cNvPr id="74" name="テキスト ボックス 73"/>
        <xdr:cNvSpPr txBox="1"/>
      </xdr:nvSpPr>
      <xdr:spPr>
        <a:xfrm>
          <a:off x="895427" y="621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136334</xdr:rowOff>
    </xdr:from>
    <xdr:to>
      <xdr:col>6</xdr:col>
      <xdr:colOff>561975</xdr:colOff>
      <xdr:row>36</xdr:row>
      <xdr:rowOff>66484</xdr:rowOff>
    </xdr:to>
    <xdr:sp macro="" textlink="">
      <xdr:nvSpPr>
        <xdr:cNvPr id="80" name="円/楕円 79"/>
        <xdr:cNvSpPr/>
      </xdr:nvSpPr>
      <xdr:spPr>
        <a:xfrm>
          <a:off x="4584700" y="61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114761</xdr:rowOff>
    </xdr:from>
    <xdr:ext cx="469744" cy="259045"/>
    <xdr:sp macro="" textlink="">
      <xdr:nvSpPr>
        <xdr:cNvPr id="81" name="議会費該当値テキスト"/>
        <xdr:cNvSpPr txBox="1"/>
      </xdr:nvSpPr>
      <xdr:spPr>
        <a:xfrm>
          <a:off x="4686300" y="611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159004</xdr:rowOff>
    </xdr:from>
    <xdr:to>
      <xdr:col>5</xdr:col>
      <xdr:colOff>409575</xdr:colOff>
      <xdr:row>36</xdr:row>
      <xdr:rowOff>89154</xdr:rowOff>
    </xdr:to>
    <xdr:sp macro="" textlink="">
      <xdr:nvSpPr>
        <xdr:cNvPr id="82" name="円/楕円 81"/>
        <xdr:cNvSpPr/>
      </xdr:nvSpPr>
      <xdr:spPr>
        <a:xfrm>
          <a:off x="3746500" y="61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105681</xdr:rowOff>
    </xdr:from>
    <xdr:ext cx="469744" cy="259045"/>
    <xdr:sp macro="" textlink="">
      <xdr:nvSpPr>
        <xdr:cNvPr id="83" name="テキスト ボックス 82"/>
        <xdr:cNvSpPr txBox="1"/>
      </xdr:nvSpPr>
      <xdr:spPr>
        <a:xfrm>
          <a:off x="3562427" y="593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20510</xdr:rowOff>
    </xdr:from>
    <xdr:to>
      <xdr:col>4</xdr:col>
      <xdr:colOff>206375</xdr:colOff>
      <xdr:row>36</xdr:row>
      <xdr:rowOff>122110</xdr:rowOff>
    </xdr:to>
    <xdr:sp macro="" textlink="">
      <xdr:nvSpPr>
        <xdr:cNvPr id="84" name="円/楕円 83"/>
        <xdr:cNvSpPr/>
      </xdr:nvSpPr>
      <xdr:spPr>
        <a:xfrm>
          <a:off x="2857500" y="61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138637</xdr:rowOff>
    </xdr:from>
    <xdr:ext cx="469744" cy="259045"/>
    <xdr:sp macro="" textlink="">
      <xdr:nvSpPr>
        <xdr:cNvPr id="85" name="テキスト ボックス 84"/>
        <xdr:cNvSpPr txBox="1"/>
      </xdr:nvSpPr>
      <xdr:spPr>
        <a:xfrm>
          <a:off x="2673427" y="596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24511</xdr:rowOff>
    </xdr:from>
    <xdr:to>
      <xdr:col>3</xdr:col>
      <xdr:colOff>3175</xdr:colOff>
      <xdr:row>36</xdr:row>
      <xdr:rowOff>126111</xdr:rowOff>
    </xdr:to>
    <xdr:sp macro="" textlink="">
      <xdr:nvSpPr>
        <xdr:cNvPr id="86" name="円/楕円 85"/>
        <xdr:cNvSpPr/>
      </xdr:nvSpPr>
      <xdr:spPr>
        <a:xfrm>
          <a:off x="19685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142638</xdr:rowOff>
    </xdr:from>
    <xdr:ext cx="469744" cy="259045"/>
    <xdr:sp macro="" textlink="">
      <xdr:nvSpPr>
        <xdr:cNvPr id="87" name="テキスト ボックス 86"/>
        <xdr:cNvSpPr txBox="1"/>
      </xdr:nvSpPr>
      <xdr:spPr>
        <a:xfrm>
          <a:off x="1784427" y="597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19177</xdr:rowOff>
    </xdr:from>
    <xdr:to>
      <xdr:col>1</xdr:col>
      <xdr:colOff>485775</xdr:colOff>
      <xdr:row>35</xdr:row>
      <xdr:rowOff>120777</xdr:rowOff>
    </xdr:to>
    <xdr:sp macro="" textlink="">
      <xdr:nvSpPr>
        <xdr:cNvPr id="88" name="円/楕円 87"/>
        <xdr:cNvSpPr/>
      </xdr:nvSpPr>
      <xdr:spPr>
        <a:xfrm>
          <a:off x="1079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137304</xdr:rowOff>
    </xdr:from>
    <xdr:ext cx="469744" cy="259045"/>
    <xdr:sp macro="" textlink="">
      <xdr:nvSpPr>
        <xdr:cNvPr id="89" name="テキスト ボックス 88"/>
        <xdr:cNvSpPr txBox="1"/>
      </xdr:nvSpPr>
      <xdr:spPr>
        <a:xfrm>
          <a:off x="895427" y="57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27236</xdr:rowOff>
    </xdr:from>
    <xdr:to>
      <xdr:col>6</xdr:col>
      <xdr:colOff>511175</xdr:colOff>
      <xdr:row>58</xdr:row>
      <xdr:rowOff>41980</xdr:rowOff>
    </xdr:to>
    <xdr:cxnSp macro="">
      <xdr:nvCxnSpPr>
        <xdr:cNvPr id="120" name="直線コネクタ 119"/>
        <xdr:cNvCxnSpPr/>
      </xdr:nvCxnSpPr>
      <xdr:spPr>
        <a:xfrm flipV="1">
          <a:off x="3797300" y="9971336"/>
          <a:ext cx="8382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10068</xdr:rowOff>
    </xdr:from>
    <xdr:to>
      <xdr:col>5</xdr:col>
      <xdr:colOff>358775</xdr:colOff>
      <xdr:row>58</xdr:row>
      <xdr:rowOff>41980</xdr:rowOff>
    </xdr:to>
    <xdr:cxnSp macro="">
      <xdr:nvCxnSpPr>
        <xdr:cNvPr id="123" name="直線コネクタ 122"/>
        <xdr:cNvCxnSpPr/>
      </xdr:nvCxnSpPr>
      <xdr:spPr>
        <a:xfrm>
          <a:off x="2908300" y="9954168"/>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132759</xdr:rowOff>
    </xdr:from>
    <xdr:to>
      <xdr:col>5</xdr:col>
      <xdr:colOff>409575</xdr:colOff>
      <xdr:row>58</xdr:row>
      <xdr:rowOff>62909</xdr:rowOff>
    </xdr:to>
    <xdr:sp macro="" textlink="">
      <xdr:nvSpPr>
        <xdr:cNvPr id="124" name="フローチャート : 判断 123"/>
        <xdr:cNvSpPr/>
      </xdr:nvSpPr>
      <xdr:spPr>
        <a:xfrm>
          <a:off x="3746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79436</xdr:rowOff>
    </xdr:from>
    <xdr:ext cx="534377" cy="259045"/>
    <xdr:sp macro="" textlink="">
      <xdr:nvSpPr>
        <xdr:cNvPr id="125" name="テキスト ボックス 124"/>
        <xdr:cNvSpPr txBox="1"/>
      </xdr:nvSpPr>
      <xdr:spPr>
        <a:xfrm>
          <a:off x="3530111" y="96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10068</xdr:rowOff>
    </xdr:from>
    <xdr:to>
      <xdr:col>4</xdr:col>
      <xdr:colOff>155575</xdr:colOff>
      <xdr:row>58</xdr:row>
      <xdr:rowOff>14629</xdr:rowOff>
    </xdr:to>
    <xdr:cxnSp macro="">
      <xdr:nvCxnSpPr>
        <xdr:cNvPr id="126" name="直線コネクタ 125"/>
        <xdr:cNvCxnSpPr/>
      </xdr:nvCxnSpPr>
      <xdr:spPr>
        <a:xfrm flipV="1">
          <a:off x="2019300" y="9954168"/>
          <a:ext cx="8890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137487</xdr:rowOff>
    </xdr:from>
    <xdr:to>
      <xdr:col>4</xdr:col>
      <xdr:colOff>206375</xdr:colOff>
      <xdr:row>58</xdr:row>
      <xdr:rowOff>67637</xdr:rowOff>
    </xdr:to>
    <xdr:sp macro="" textlink="">
      <xdr:nvSpPr>
        <xdr:cNvPr id="127" name="フローチャート : 判断 126"/>
        <xdr:cNvSpPr/>
      </xdr:nvSpPr>
      <xdr:spPr>
        <a:xfrm>
          <a:off x="2857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58764</xdr:rowOff>
    </xdr:from>
    <xdr:ext cx="534377" cy="259045"/>
    <xdr:sp macro="" textlink="">
      <xdr:nvSpPr>
        <xdr:cNvPr id="128" name="テキスト ボックス 127"/>
        <xdr:cNvSpPr txBox="1"/>
      </xdr:nvSpPr>
      <xdr:spPr>
        <a:xfrm>
          <a:off x="2641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155666</xdr:rowOff>
    </xdr:from>
    <xdr:to>
      <xdr:col>2</xdr:col>
      <xdr:colOff>638175</xdr:colOff>
      <xdr:row>58</xdr:row>
      <xdr:rowOff>14629</xdr:rowOff>
    </xdr:to>
    <xdr:cxnSp macro="">
      <xdr:nvCxnSpPr>
        <xdr:cNvPr id="129" name="直線コネクタ 128"/>
        <xdr:cNvCxnSpPr/>
      </xdr:nvCxnSpPr>
      <xdr:spPr>
        <a:xfrm>
          <a:off x="1130300" y="9928316"/>
          <a:ext cx="889000" cy="3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47772</xdr:rowOff>
    </xdr:from>
    <xdr:to>
      <xdr:col>3</xdr:col>
      <xdr:colOff>3175</xdr:colOff>
      <xdr:row>56</xdr:row>
      <xdr:rowOff>149372</xdr:rowOff>
    </xdr:to>
    <xdr:sp macro="" textlink="">
      <xdr:nvSpPr>
        <xdr:cNvPr id="130" name="フローチャート : 判断 129"/>
        <xdr:cNvSpPr/>
      </xdr:nvSpPr>
      <xdr:spPr>
        <a:xfrm>
          <a:off x="1968500" y="964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165899</xdr:rowOff>
    </xdr:from>
    <xdr:ext cx="599010" cy="259045"/>
    <xdr:sp macro="" textlink="">
      <xdr:nvSpPr>
        <xdr:cNvPr id="131" name="テキスト ボックス 130"/>
        <xdr:cNvSpPr txBox="1"/>
      </xdr:nvSpPr>
      <xdr:spPr>
        <a:xfrm>
          <a:off x="1719794" y="942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117083</xdr:rowOff>
    </xdr:from>
    <xdr:to>
      <xdr:col>1</xdr:col>
      <xdr:colOff>485775</xdr:colOff>
      <xdr:row>58</xdr:row>
      <xdr:rowOff>47233</xdr:rowOff>
    </xdr:to>
    <xdr:sp macro="" textlink="">
      <xdr:nvSpPr>
        <xdr:cNvPr id="132" name="フローチャート : 判断 131"/>
        <xdr:cNvSpPr/>
      </xdr:nvSpPr>
      <xdr:spPr>
        <a:xfrm>
          <a:off x="1079500" y="98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38360</xdr:rowOff>
    </xdr:from>
    <xdr:ext cx="534377" cy="259045"/>
    <xdr:sp macro="" textlink="">
      <xdr:nvSpPr>
        <xdr:cNvPr id="133" name="テキスト ボックス 132"/>
        <xdr:cNvSpPr txBox="1"/>
      </xdr:nvSpPr>
      <xdr:spPr>
        <a:xfrm>
          <a:off x="863111" y="99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147886</xdr:rowOff>
    </xdr:from>
    <xdr:to>
      <xdr:col>6</xdr:col>
      <xdr:colOff>561975</xdr:colOff>
      <xdr:row>58</xdr:row>
      <xdr:rowOff>78036</xdr:rowOff>
    </xdr:to>
    <xdr:sp macro="" textlink="">
      <xdr:nvSpPr>
        <xdr:cNvPr id="139" name="円/楕円 138"/>
        <xdr:cNvSpPr/>
      </xdr:nvSpPr>
      <xdr:spPr>
        <a:xfrm>
          <a:off x="4584700" y="99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62813</xdr:rowOff>
    </xdr:from>
    <xdr:ext cx="534377" cy="259045"/>
    <xdr:sp macro="" textlink="">
      <xdr:nvSpPr>
        <xdr:cNvPr id="140" name="総務費該当値テキスト"/>
        <xdr:cNvSpPr txBox="1"/>
      </xdr:nvSpPr>
      <xdr:spPr>
        <a:xfrm>
          <a:off x="4686300" y="983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74,438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162630</xdr:rowOff>
    </xdr:from>
    <xdr:to>
      <xdr:col>5</xdr:col>
      <xdr:colOff>409575</xdr:colOff>
      <xdr:row>58</xdr:row>
      <xdr:rowOff>92780</xdr:rowOff>
    </xdr:to>
    <xdr:sp macro="" textlink="">
      <xdr:nvSpPr>
        <xdr:cNvPr id="141" name="円/楕円 140"/>
        <xdr:cNvSpPr/>
      </xdr:nvSpPr>
      <xdr:spPr>
        <a:xfrm>
          <a:off x="3746500" y="99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83907</xdr:rowOff>
    </xdr:from>
    <xdr:ext cx="534377" cy="259045"/>
    <xdr:sp macro="" textlink="">
      <xdr:nvSpPr>
        <xdr:cNvPr id="142" name="テキスト ボックス 141"/>
        <xdr:cNvSpPr txBox="1"/>
      </xdr:nvSpPr>
      <xdr:spPr>
        <a:xfrm>
          <a:off x="3530111" y="1002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130718</xdr:rowOff>
    </xdr:from>
    <xdr:to>
      <xdr:col>4</xdr:col>
      <xdr:colOff>206375</xdr:colOff>
      <xdr:row>58</xdr:row>
      <xdr:rowOff>60868</xdr:rowOff>
    </xdr:to>
    <xdr:sp macro="" textlink="">
      <xdr:nvSpPr>
        <xdr:cNvPr id="143" name="円/楕円 142"/>
        <xdr:cNvSpPr/>
      </xdr:nvSpPr>
      <xdr:spPr>
        <a:xfrm>
          <a:off x="2857500" y="990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77395</xdr:rowOff>
    </xdr:from>
    <xdr:ext cx="534377" cy="259045"/>
    <xdr:sp macro="" textlink="">
      <xdr:nvSpPr>
        <xdr:cNvPr id="144" name="テキスト ボックス 143"/>
        <xdr:cNvSpPr txBox="1"/>
      </xdr:nvSpPr>
      <xdr:spPr>
        <a:xfrm>
          <a:off x="2641111" y="96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135279</xdr:rowOff>
    </xdr:from>
    <xdr:to>
      <xdr:col>3</xdr:col>
      <xdr:colOff>3175</xdr:colOff>
      <xdr:row>58</xdr:row>
      <xdr:rowOff>65429</xdr:rowOff>
    </xdr:to>
    <xdr:sp macro="" textlink="">
      <xdr:nvSpPr>
        <xdr:cNvPr id="145" name="円/楕円 144"/>
        <xdr:cNvSpPr/>
      </xdr:nvSpPr>
      <xdr:spPr>
        <a:xfrm>
          <a:off x="1968500" y="99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56556</xdr:rowOff>
    </xdr:from>
    <xdr:ext cx="534377" cy="259045"/>
    <xdr:sp macro="" textlink="">
      <xdr:nvSpPr>
        <xdr:cNvPr id="146" name="テキスト ボックス 145"/>
        <xdr:cNvSpPr txBox="1"/>
      </xdr:nvSpPr>
      <xdr:spPr>
        <a:xfrm>
          <a:off x="1752111" y="1000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104866</xdr:rowOff>
    </xdr:from>
    <xdr:to>
      <xdr:col>1</xdr:col>
      <xdr:colOff>485775</xdr:colOff>
      <xdr:row>58</xdr:row>
      <xdr:rowOff>35016</xdr:rowOff>
    </xdr:to>
    <xdr:sp macro="" textlink="">
      <xdr:nvSpPr>
        <xdr:cNvPr id="147" name="円/楕円 146"/>
        <xdr:cNvSpPr/>
      </xdr:nvSpPr>
      <xdr:spPr>
        <a:xfrm>
          <a:off x="1079500" y="98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51543</xdr:rowOff>
    </xdr:from>
    <xdr:ext cx="534377" cy="259045"/>
    <xdr:sp macro="" textlink="">
      <xdr:nvSpPr>
        <xdr:cNvPr id="148" name="テキスト ボックス 147"/>
        <xdr:cNvSpPr txBox="1"/>
      </xdr:nvSpPr>
      <xdr:spPr>
        <a:xfrm>
          <a:off x="863111" y="965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140439</xdr:rowOff>
    </xdr:from>
    <xdr:to>
      <xdr:col>6</xdr:col>
      <xdr:colOff>511175</xdr:colOff>
      <xdr:row>76</xdr:row>
      <xdr:rowOff>153677</xdr:rowOff>
    </xdr:to>
    <xdr:cxnSp macro="">
      <xdr:nvCxnSpPr>
        <xdr:cNvPr id="180" name="直線コネクタ 179"/>
        <xdr:cNvCxnSpPr/>
      </xdr:nvCxnSpPr>
      <xdr:spPr>
        <a:xfrm flipV="1">
          <a:off x="3797300" y="13170639"/>
          <a:ext cx="838200" cy="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24637</xdr:rowOff>
    </xdr:from>
    <xdr:ext cx="599010" cy="259045"/>
    <xdr:sp macro="" textlink="">
      <xdr:nvSpPr>
        <xdr:cNvPr id="181" name="民生費平均値テキスト"/>
        <xdr:cNvSpPr txBox="1"/>
      </xdr:nvSpPr>
      <xdr:spPr>
        <a:xfrm>
          <a:off x="4686300" y="1288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153677</xdr:rowOff>
    </xdr:from>
    <xdr:to>
      <xdr:col>5</xdr:col>
      <xdr:colOff>358775</xdr:colOff>
      <xdr:row>77</xdr:row>
      <xdr:rowOff>145154</xdr:rowOff>
    </xdr:to>
    <xdr:cxnSp macro="">
      <xdr:nvCxnSpPr>
        <xdr:cNvPr id="183" name="直線コネクタ 182"/>
        <xdr:cNvCxnSpPr/>
      </xdr:nvCxnSpPr>
      <xdr:spPr>
        <a:xfrm flipV="1">
          <a:off x="2908300" y="13183877"/>
          <a:ext cx="889000" cy="16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4" name="フローチャート : 判断 183"/>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5" name="テキスト ボックス 184"/>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100206</xdr:rowOff>
    </xdr:from>
    <xdr:to>
      <xdr:col>4</xdr:col>
      <xdr:colOff>155575</xdr:colOff>
      <xdr:row>77</xdr:row>
      <xdr:rowOff>145154</xdr:rowOff>
    </xdr:to>
    <xdr:cxnSp macro="">
      <xdr:nvCxnSpPr>
        <xdr:cNvPr id="186" name="直線コネクタ 185"/>
        <xdr:cNvCxnSpPr/>
      </xdr:nvCxnSpPr>
      <xdr:spPr>
        <a:xfrm>
          <a:off x="2019300" y="13301856"/>
          <a:ext cx="889000" cy="4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87" name="フローチャート : 判断 186"/>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88" name="テキスト ボックス 187"/>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100206</xdr:rowOff>
    </xdr:from>
    <xdr:to>
      <xdr:col>2</xdr:col>
      <xdr:colOff>638175</xdr:colOff>
      <xdr:row>78</xdr:row>
      <xdr:rowOff>11390</xdr:rowOff>
    </xdr:to>
    <xdr:cxnSp macro="">
      <xdr:nvCxnSpPr>
        <xdr:cNvPr id="189" name="直線コネクタ 188"/>
        <xdr:cNvCxnSpPr/>
      </xdr:nvCxnSpPr>
      <xdr:spPr>
        <a:xfrm flipV="1">
          <a:off x="1130300" y="13301856"/>
          <a:ext cx="889000" cy="8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0" name="フローチャート : 判断 189"/>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1" name="テキスト ボックス 190"/>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2" name="フローチャート : 判断 191"/>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3" name="テキスト ボックス 192"/>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89639</xdr:rowOff>
    </xdr:from>
    <xdr:to>
      <xdr:col>6</xdr:col>
      <xdr:colOff>561975</xdr:colOff>
      <xdr:row>77</xdr:row>
      <xdr:rowOff>19789</xdr:rowOff>
    </xdr:to>
    <xdr:sp macro="" textlink="">
      <xdr:nvSpPr>
        <xdr:cNvPr id="199" name="円/楕円 198"/>
        <xdr:cNvSpPr/>
      </xdr:nvSpPr>
      <xdr:spPr>
        <a:xfrm>
          <a:off x="4584700" y="131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68066</xdr:rowOff>
    </xdr:from>
    <xdr:ext cx="599010" cy="259045"/>
    <xdr:sp macro="" textlink="">
      <xdr:nvSpPr>
        <xdr:cNvPr id="200" name="民生費該当値テキスト"/>
        <xdr:cNvSpPr txBox="1"/>
      </xdr:nvSpPr>
      <xdr:spPr>
        <a:xfrm>
          <a:off x="4686300" y="1309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133,432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102877</xdr:rowOff>
    </xdr:from>
    <xdr:to>
      <xdr:col>5</xdr:col>
      <xdr:colOff>409575</xdr:colOff>
      <xdr:row>77</xdr:row>
      <xdr:rowOff>33027</xdr:rowOff>
    </xdr:to>
    <xdr:sp macro="" textlink="">
      <xdr:nvSpPr>
        <xdr:cNvPr id="201" name="円/楕円 200"/>
        <xdr:cNvSpPr/>
      </xdr:nvSpPr>
      <xdr:spPr>
        <a:xfrm>
          <a:off x="3746500" y="131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24154</xdr:rowOff>
    </xdr:from>
    <xdr:ext cx="599010" cy="259045"/>
    <xdr:sp macro="" textlink="">
      <xdr:nvSpPr>
        <xdr:cNvPr id="202" name="テキスト ボックス 201"/>
        <xdr:cNvSpPr txBox="1"/>
      </xdr:nvSpPr>
      <xdr:spPr>
        <a:xfrm>
          <a:off x="3497794" y="1322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94354</xdr:rowOff>
    </xdr:from>
    <xdr:to>
      <xdr:col>4</xdr:col>
      <xdr:colOff>206375</xdr:colOff>
      <xdr:row>78</xdr:row>
      <xdr:rowOff>24504</xdr:rowOff>
    </xdr:to>
    <xdr:sp macro="" textlink="">
      <xdr:nvSpPr>
        <xdr:cNvPr id="203" name="円/楕円 202"/>
        <xdr:cNvSpPr/>
      </xdr:nvSpPr>
      <xdr:spPr>
        <a:xfrm>
          <a:off x="2857500" y="132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15631</xdr:rowOff>
    </xdr:from>
    <xdr:ext cx="599010" cy="259045"/>
    <xdr:sp macro="" textlink="">
      <xdr:nvSpPr>
        <xdr:cNvPr id="204" name="テキスト ボックス 203"/>
        <xdr:cNvSpPr txBox="1"/>
      </xdr:nvSpPr>
      <xdr:spPr>
        <a:xfrm>
          <a:off x="2608794" y="13388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49406</xdr:rowOff>
    </xdr:from>
    <xdr:to>
      <xdr:col>3</xdr:col>
      <xdr:colOff>3175</xdr:colOff>
      <xdr:row>77</xdr:row>
      <xdr:rowOff>151006</xdr:rowOff>
    </xdr:to>
    <xdr:sp macro="" textlink="">
      <xdr:nvSpPr>
        <xdr:cNvPr id="205" name="円/楕円 204"/>
        <xdr:cNvSpPr/>
      </xdr:nvSpPr>
      <xdr:spPr>
        <a:xfrm>
          <a:off x="1968500" y="1325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142133</xdr:rowOff>
    </xdr:from>
    <xdr:ext cx="599010" cy="259045"/>
    <xdr:sp macro="" textlink="">
      <xdr:nvSpPr>
        <xdr:cNvPr id="206" name="テキスト ボックス 205"/>
        <xdr:cNvSpPr txBox="1"/>
      </xdr:nvSpPr>
      <xdr:spPr>
        <a:xfrm>
          <a:off x="1719794" y="1334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121,378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132040</xdr:rowOff>
    </xdr:from>
    <xdr:to>
      <xdr:col>1</xdr:col>
      <xdr:colOff>485775</xdr:colOff>
      <xdr:row>78</xdr:row>
      <xdr:rowOff>62190</xdr:rowOff>
    </xdr:to>
    <xdr:sp macro="" textlink="">
      <xdr:nvSpPr>
        <xdr:cNvPr id="207" name="円/楕円 206"/>
        <xdr:cNvSpPr/>
      </xdr:nvSpPr>
      <xdr:spPr>
        <a:xfrm>
          <a:off x="1079500" y="133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53317</xdr:rowOff>
    </xdr:from>
    <xdr:ext cx="599010" cy="259045"/>
    <xdr:sp macro="" textlink="">
      <xdr:nvSpPr>
        <xdr:cNvPr id="208" name="テキスト ボックス 207"/>
        <xdr:cNvSpPr txBox="1"/>
      </xdr:nvSpPr>
      <xdr:spPr>
        <a:xfrm>
          <a:off x="830794" y="1342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63748</xdr:rowOff>
    </xdr:from>
    <xdr:to>
      <xdr:col>6</xdr:col>
      <xdr:colOff>511175</xdr:colOff>
      <xdr:row>94</xdr:row>
      <xdr:rowOff>84150</xdr:rowOff>
    </xdr:to>
    <xdr:cxnSp macro="">
      <xdr:nvCxnSpPr>
        <xdr:cNvPr id="241" name="直線コネクタ 240"/>
        <xdr:cNvCxnSpPr/>
      </xdr:nvCxnSpPr>
      <xdr:spPr>
        <a:xfrm flipV="1">
          <a:off x="3797300" y="16008598"/>
          <a:ext cx="838200" cy="19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99959</xdr:rowOff>
    </xdr:from>
    <xdr:ext cx="534377" cy="259045"/>
    <xdr:sp macro="" textlink="">
      <xdr:nvSpPr>
        <xdr:cNvPr id="242" name="衛生費平均値テキスト"/>
        <xdr:cNvSpPr txBox="1"/>
      </xdr:nvSpPr>
      <xdr:spPr>
        <a:xfrm>
          <a:off x="4686300" y="16559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84150</xdr:rowOff>
    </xdr:from>
    <xdr:to>
      <xdr:col>5</xdr:col>
      <xdr:colOff>358775</xdr:colOff>
      <xdr:row>95</xdr:row>
      <xdr:rowOff>123298</xdr:rowOff>
    </xdr:to>
    <xdr:cxnSp macro="">
      <xdr:nvCxnSpPr>
        <xdr:cNvPr id="244" name="直線コネクタ 243"/>
        <xdr:cNvCxnSpPr/>
      </xdr:nvCxnSpPr>
      <xdr:spPr>
        <a:xfrm flipV="1">
          <a:off x="2908300" y="16200450"/>
          <a:ext cx="889000" cy="2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36246</xdr:rowOff>
    </xdr:from>
    <xdr:to>
      <xdr:col>5</xdr:col>
      <xdr:colOff>409575</xdr:colOff>
      <xdr:row>97</xdr:row>
      <xdr:rowOff>137846</xdr:rowOff>
    </xdr:to>
    <xdr:sp macro="" textlink="">
      <xdr:nvSpPr>
        <xdr:cNvPr id="245" name="フローチャート : 判断 244"/>
        <xdr:cNvSpPr/>
      </xdr:nvSpPr>
      <xdr:spPr>
        <a:xfrm>
          <a:off x="3746500" y="1666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128973</xdr:rowOff>
    </xdr:from>
    <xdr:ext cx="534377" cy="259045"/>
    <xdr:sp macro="" textlink="">
      <xdr:nvSpPr>
        <xdr:cNvPr id="246" name="テキスト ボックス 245"/>
        <xdr:cNvSpPr txBox="1"/>
      </xdr:nvSpPr>
      <xdr:spPr>
        <a:xfrm>
          <a:off x="3530111" y="167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117621</xdr:rowOff>
    </xdr:from>
    <xdr:to>
      <xdr:col>4</xdr:col>
      <xdr:colOff>155575</xdr:colOff>
      <xdr:row>95</xdr:row>
      <xdr:rowOff>123298</xdr:rowOff>
    </xdr:to>
    <xdr:cxnSp macro="">
      <xdr:nvCxnSpPr>
        <xdr:cNvPr id="247" name="直線コネクタ 246"/>
        <xdr:cNvCxnSpPr/>
      </xdr:nvCxnSpPr>
      <xdr:spPr>
        <a:xfrm>
          <a:off x="2019300" y="16405371"/>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21006</xdr:rowOff>
    </xdr:from>
    <xdr:to>
      <xdr:col>4</xdr:col>
      <xdr:colOff>206375</xdr:colOff>
      <xdr:row>97</xdr:row>
      <xdr:rowOff>122606</xdr:rowOff>
    </xdr:to>
    <xdr:sp macro="" textlink="">
      <xdr:nvSpPr>
        <xdr:cNvPr id="248" name="フローチャート : 判断 247"/>
        <xdr:cNvSpPr/>
      </xdr:nvSpPr>
      <xdr:spPr>
        <a:xfrm>
          <a:off x="2857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113733</xdr:rowOff>
    </xdr:from>
    <xdr:ext cx="534377" cy="259045"/>
    <xdr:sp macro="" textlink="">
      <xdr:nvSpPr>
        <xdr:cNvPr id="249" name="テキスト ボックス 248"/>
        <xdr:cNvSpPr txBox="1"/>
      </xdr:nvSpPr>
      <xdr:spPr>
        <a:xfrm>
          <a:off x="2641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117621</xdr:rowOff>
    </xdr:from>
    <xdr:to>
      <xdr:col>2</xdr:col>
      <xdr:colOff>638175</xdr:colOff>
      <xdr:row>96</xdr:row>
      <xdr:rowOff>25991</xdr:rowOff>
    </xdr:to>
    <xdr:cxnSp macro="">
      <xdr:nvCxnSpPr>
        <xdr:cNvPr id="250" name="直線コネクタ 249"/>
        <xdr:cNvCxnSpPr/>
      </xdr:nvCxnSpPr>
      <xdr:spPr>
        <a:xfrm flipV="1">
          <a:off x="1130300" y="16405371"/>
          <a:ext cx="8890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37361</xdr:rowOff>
    </xdr:from>
    <xdr:to>
      <xdr:col>3</xdr:col>
      <xdr:colOff>3175</xdr:colOff>
      <xdr:row>97</xdr:row>
      <xdr:rowOff>138961</xdr:rowOff>
    </xdr:to>
    <xdr:sp macro="" textlink="">
      <xdr:nvSpPr>
        <xdr:cNvPr id="251" name="フローチャート : 判断 250"/>
        <xdr:cNvSpPr/>
      </xdr:nvSpPr>
      <xdr:spPr>
        <a:xfrm>
          <a:off x="1968500" y="166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130088</xdr:rowOff>
    </xdr:from>
    <xdr:ext cx="534377" cy="259045"/>
    <xdr:sp macro="" textlink="">
      <xdr:nvSpPr>
        <xdr:cNvPr id="252" name="テキスト ボックス 251"/>
        <xdr:cNvSpPr txBox="1"/>
      </xdr:nvSpPr>
      <xdr:spPr>
        <a:xfrm>
          <a:off x="1752111" y="167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24721</xdr:rowOff>
    </xdr:from>
    <xdr:to>
      <xdr:col>1</xdr:col>
      <xdr:colOff>485775</xdr:colOff>
      <xdr:row>97</xdr:row>
      <xdr:rowOff>126321</xdr:rowOff>
    </xdr:to>
    <xdr:sp macro="" textlink="">
      <xdr:nvSpPr>
        <xdr:cNvPr id="253" name="フローチャート : 判断 252"/>
        <xdr:cNvSpPr/>
      </xdr:nvSpPr>
      <xdr:spPr>
        <a:xfrm>
          <a:off x="1079500" y="1665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117448</xdr:rowOff>
    </xdr:from>
    <xdr:ext cx="534377" cy="259045"/>
    <xdr:sp macro="" textlink="">
      <xdr:nvSpPr>
        <xdr:cNvPr id="254" name="テキスト ボックス 253"/>
        <xdr:cNvSpPr txBox="1"/>
      </xdr:nvSpPr>
      <xdr:spPr>
        <a:xfrm>
          <a:off x="863111" y="1674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12948</xdr:rowOff>
    </xdr:from>
    <xdr:to>
      <xdr:col>6</xdr:col>
      <xdr:colOff>561975</xdr:colOff>
      <xdr:row>93</xdr:row>
      <xdr:rowOff>114548</xdr:rowOff>
    </xdr:to>
    <xdr:sp macro="" textlink="">
      <xdr:nvSpPr>
        <xdr:cNvPr id="260" name="円/楕円 259"/>
        <xdr:cNvSpPr/>
      </xdr:nvSpPr>
      <xdr:spPr>
        <a:xfrm>
          <a:off x="4584700" y="159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35825</xdr:rowOff>
    </xdr:from>
    <xdr:ext cx="599010" cy="259045"/>
    <xdr:sp macro="" textlink="">
      <xdr:nvSpPr>
        <xdr:cNvPr id="261" name="衛生費該当値テキスト"/>
        <xdr:cNvSpPr txBox="1"/>
      </xdr:nvSpPr>
      <xdr:spPr>
        <a:xfrm>
          <a:off x="4686300" y="158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115,974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33350</xdr:rowOff>
    </xdr:from>
    <xdr:to>
      <xdr:col>5</xdr:col>
      <xdr:colOff>409575</xdr:colOff>
      <xdr:row>94</xdr:row>
      <xdr:rowOff>134950</xdr:rowOff>
    </xdr:to>
    <xdr:sp macro="" textlink="">
      <xdr:nvSpPr>
        <xdr:cNvPr id="262" name="円/楕円 261"/>
        <xdr:cNvSpPr/>
      </xdr:nvSpPr>
      <xdr:spPr>
        <a:xfrm>
          <a:off x="3746500" y="161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151477</xdr:rowOff>
    </xdr:from>
    <xdr:ext cx="534377" cy="259045"/>
    <xdr:sp macro="" textlink="">
      <xdr:nvSpPr>
        <xdr:cNvPr id="263" name="テキスト ボックス 262"/>
        <xdr:cNvSpPr txBox="1"/>
      </xdr:nvSpPr>
      <xdr:spPr>
        <a:xfrm>
          <a:off x="3530111" y="1592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72498</xdr:rowOff>
    </xdr:from>
    <xdr:to>
      <xdr:col>4</xdr:col>
      <xdr:colOff>206375</xdr:colOff>
      <xdr:row>96</xdr:row>
      <xdr:rowOff>2648</xdr:rowOff>
    </xdr:to>
    <xdr:sp macro="" textlink="">
      <xdr:nvSpPr>
        <xdr:cNvPr id="264" name="円/楕円 263"/>
        <xdr:cNvSpPr/>
      </xdr:nvSpPr>
      <xdr:spPr>
        <a:xfrm>
          <a:off x="2857500" y="163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19175</xdr:rowOff>
    </xdr:from>
    <xdr:ext cx="534377" cy="259045"/>
    <xdr:sp macro="" textlink="">
      <xdr:nvSpPr>
        <xdr:cNvPr id="265" name="テキスト ボックス 264"/>
        <xdr:cNvSpPr txBox="1"/>
      </xdr:nvSpPr>
      <xdr:spPr>
        <a:xfrm>
          <a:off x="2641111" y="161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73,722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66821</xdr:rowOff>
    </xdr:from>
    <xdr:to>
      <xdr:col>3</xdr:col>
      <xdr:colOff>3175</xdr:colOff>
      <xdr:row>95</xdr:row>
      <xdr:rowOff>168421</xdr:rowOff>
    </xdr:to>
    <xdr:sp macro="" textlink="">
      <xdr:nvSpPr>
        <xdr:cNvPr id="266" name="円/楕円 265"/>
        <xdr:cNvSpPr/>
      </xdr:nvSpPr>
      <xdr:spPr>
        <a:xfrm>
          <a:off x="1968500" y="163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13498</xdr:rowOff>
    </xdr:from>
    <xdr:ext cx="534377" cy="259045"/>
    <xdr:sp macro="" textlink="">
      <xdr:nvSpPr>
        <xdr:cNvPr id="267" name="テキスト ボックス 266"/>
        <xdr:cNvSpPr txBox="1"/>
      </xdr:nvSpPr>
      <xdr:spPr>
        <a:xfrm>
          <a:off x="1752111" y="1612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146641</xdr:rowOff>
    </xdr:from>
    <xdr:to>
      <xdr:col>1</xdr:col>
      <xdr:colOff>485775</xdr:colOff>
      <xdr:row>96</xdr:row>
      <xdr:rowOff>76791</xdr:rowOff>
    </xdr:to>
    <xdr:sp macro="" textlink="">
      <xdr:nvSpPr>
        <xdr:cNvPr id="268" name="円/楕円 267"/>
        <xdr:cNvSpPr/>
      </xdr:nvSpPr>
      <xdr:spPr>
        <a:xfrm>
          <a:off x="1079500" y="1643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93318</xdr:rowOff>
    </xdr:from>
    <xdr:ext cx="534377" cy="259045"/>
    <xdr:sp macro="" textlink="">
      <xdr:nvSpPr>
        <xdr:cNvPr id="269" name="テキスト ボックス 268"/>
        <xdr:cNvSpPr txBox="1"/>
      </xdr:nvSpPr>
      <xdr:spPr>
        <a:xfrm>
          <a:off x="863111" y="162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129903</xdr:rowOff>
    </xdr:from>
    <xdr:to>
      <xdr:col>15</xdr:col>
      <xdr:colOff>180975</xdr:colOff>
      <xdr:row>36</xdr:row>
      <xdr:rowOff>135781</xdr:rowOff>
    </xdr:to>
    <xdr:cxnSp macro="">
      <xdr:nvCxnSpPr>
        <xdr:cNvPr id="300" name="直線コネクタ 299"/>
        <xdr:cNvCxnSpPr/>
      </xdr:nvCxnSpPr>
      <xdr:spPr>
        <a:xfrm>
          <a:off x="9639300" y="6302103"/>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125783</xdr:rowOff>
    </xdr:from>
    <xdr:ext cx="378565" cy="259045"/>
    <xdr:sp macro="" textlink="">
      <xdr:nvSpPr>
        <xdr:cNvPr id="301" name="労働費平均値テキスト"/>
        <xdr:cNvSpPr txBox="1"/>
      </xdr:nvSpPr>
      <xdr:spPr>
        <a:xfrm>
          <a:off x="10528300" y="6469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129903</xdr:rowOff>
    </xdr:from>
    <xdr:to>
      <xdr:col>14</xdr:col>
      <xdr:colOff>28575</xdr:colOff>
      <xdr:row>37</xdr:row>
      <xdr:rowOff>254</xdr:rowOff>
    </xdr:to>
    <xdr:cxnSp macro="">
      <xdr:nvCxnSpPr>
        <xdr:cNvPr id="303" name="直線コネクタ 302"/>
        <xdr:cNvCxnSpPr/>
      </xdr:nvCxnSpPr>
      <xdr:spPr>
        <a:xfrm flipV="1">
          <a:off x="8750300" y="6302103"/>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4" name="フローチャート : 判断 303"/>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29771</xdr:rowOff>
    </xdr:from>
    <xdr:ext cx="469744" cy="259045"/>
    <xdr:sp macro="" textlink="">
      <xdr:nvSpPr>
        <xdr:cNvPr id="305" name="テキスト ボックス 304"/>
        <xdr:cNvSpPr txBox="1"/>
      </xdr:nvSpPr>
      <xdr:spPr>
        <a:xfrm>
          <a:off x="9404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254</xdr:rowOff>
    </xdr:from>
    <xdr:to>
      <xdr:col>12</xdr:col>
      <xdr:colOff>511175</xdr:colOff>
      <xdr:row>37</xdr:row>
      <xdr:rowOff>56424</xdr:rowOff>
    </xdr:to>
    <xdr:cxnSp macro="">
      <xdr:nvCxnSpPr>
        <xdr:cNvPr id="306" name="直線コネクタ 305"/>
        <xdr:cNvCxnSpPr/>
      </xdr:nvCxnSpPr>
      <xdr:spPr>
        <a:xfrm flipV="1">
          <a:off x="7861300" y="6343904"/>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7" name="フローチャート : 判断 306"/>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08" name="テキスト ボックス 307"/>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163213</xdr:rowOff>
    </xdr:from>
    <xdr:to>
      <xdr:col>11</xdr:col>
      <xdr:colOff>307975</xdr:colOff>
      <xdr:row>37</xdr:row>
      <xdr:rowOff>56424</xdr:rowOff>
    </xdr:to>
    <xdr:cxnSp macro="">
      <xdr:nvCxnSpPr>
        <xdr:cNvPr id="309" name="直線コネクタ 308"/>
        <xdr:cNvCxnSpPr/>
      </xdr:nvCxnSpPr>
      <xdr:spPr>
        <a:xfrm>
          <a:off x="6972300" y="5821063"/>
          <a:ext cx="889000" cy="57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0" name="フローチャート : 判断 309"/>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1" name="テキスト ボックス 310"/>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2" name="フローチャート : 判断 311"/>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3" name="テキスト ボックス 312"/>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84981</xdr:rowOff>
    </xdr:from>
    <xdr:to>
      <xdr:col>15</xdr:col>
      <xdr:colOff>231775</xdr:colOff>
      <xdr:row>37</xdr:row>
      <xdr:rowOff>15131</xdr:rowOff>
    </xdr:to>
    <xdr:sp macro="" textlink="">
      <xdr:nvSpPr>
        <xdr:cNvPr id="319" name="円/楕円 318"/>
        <xdr:cNvSpPr/>
      </xdr:nvSpPr>
      <xdr:spPr>
        <a:xfrm>
          <a:off x="10426700" y="62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107858</xdr:rowOff>
    </xdr:from>
    <xdr:ext cx="469744" cy="259045"/>
    <xdr:sp macro="" textlink="">
      <xdr:nvSpPr>
        <xdr:cNvPr id="320" name="労働費該当値テキスト"/>
        <xdr:cNvSpPr txBox="1"/>
      </xdr:nvSpPr>
      <xdr:spPr>
        <a:xfrm>
          <a:off x="10528300" y="61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79103</xdr:rowOff>
    </xdr:from>
    <xdr:to>
      <xdr:col>14</xdr:col>
      <xdr:colOff>79375</xdr:colOff>
      <xdr:row>37</xdr:row>
      <xdr:rowOff>9253</xdr:rowOff>
    </xdr:to>
    <xdr:sp macro="" textlink="">
      <xdr:nvSpPr>
        <xdr:cNvPr id="321" name="円/楕円 320"/>
        <xdr:cNvSpPr/>
      </xdr:nvSpPr>
      <xdr:spPr>
        <a:xfrm>
          <a:off x="9588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25780</xdr:rowOff>
    </xdr:from>
    <xdr:ext cx="469744" cy="259045"/>
    <xdr:sp macro="" textlink="">
      <xdr:nvSpPr>
        <xdr:cNvPr id="322" name="テキスト ボックス 321"/>
        <xdr:cNvSpPr txBox="1"/>
      </xdr:nvSpPr>
      <xdr:spPr>
        <a:xfrm>
          <a:off x="9404427" y="602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120904</xdr:rowOff>
    </xdr:from>
    <xdr:to>
      <xdr:col>12</xdr:col>
      <xdr:colOff>561975</xdr:colOff>
      <xdr:row>37</xdr:row>
      <xdr:rowOff>51054</xdr:rowOff>
    </xdr:to>
    <xdr:sp macro="" textlink="">
      <xdr:nvSpPr>
        <xdr:cNvPr id="323" name="円/楕円 322"/>
        <xdr:cNvSpPr/>
      </xdr:nvSpPr>
      <xdr:spPr>
        <a:xfrm>
          <a:off x="8699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42181</xdr:rowOff>
    </xdr:from>
    <xdr:ext cx="469744" cy="259045"/>
    <xdr:sp macro="" textlink="">
      <xdr:nvSpPr>
        <xdr:cNvPr id="324" name="テキスト ボックス 323"/>
        <xdr:cNvSpPr txBox="1"/>
      </xdr:nvSpPr>
      <xdr:spPr>
        <a:xfrm>
          <a:off x="8515427"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5624</xdr:rowOff>
    </xdr:from>
    <xdr:to>
      <xdr:col>11</xdr:col>
      <xdr:colOff>358775</xdr:colOff>
      <xdr:row>37</xdr:row>
      <xdr:rowOff>107224</xdr:rowOff>
    </xdr:to>
    <xdr:sp macro="" textlink="">
      <xdr:nvSpPr>
        <xdr:cNvPr id="325" name="円/楕円 324"/>
        <xdr:cNvSpPr/>
      </xdr:nvSpPr>
      <xdr:spPr>
        <a:xfrm>
          <a:off x="7810500" y="634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98351</xdr:rowOff>
    </xdr:from>
    <xdr:ext cx="469744" cy="259045"/>
    <xdr:sp macro="" textlink="">
      <xdr:nvSpPr>
        <xdr:cNvPr id="326" name="テキスト ボックス 325"/>
        <xdr:cNvSpPr txBox="1"/>
      </xdr:nvSpPr>
      <xdr:spPr>
        <a:xfrm>
          <a:off x="7626427" y="644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112413</xdr:rowOff>
    </xdr:from>
    <xdr:to>
      <xdr:col>10</xdr:col>
      <xdr:colOff>155575</xdr:colOff>
      <xdr:row>34</xdr:row>
      <xdr:rowOff>42563</xdr:rowOff>
    </xdr:to>
    <xdr:sp macro="" textlink="">
      <xdr:nvSpPr>
        <xdr:cNvPr id="327" name="円/楕円 326"/>
        <xdr:cNvSpPr/>
      </xdr:nvSpPr>
      <xdr:spPr>
        <a:xfrm>
          <a:off x="6921500" y="57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33690</xdr:rowOff>
    </xdr:from>
    <xdr:ext cx="469744" cy="259045"/>
    <xdr:sp macro="" textlink="">
      <xdr:nvSpPr>
        <xdr:cNvPr id="328" name="テキスト ボックス 327"/>
        <xdr:cNvSpPr txBox="1"/>
      </xdr:nvSpPr>
      <xdr:spPr>
        <a:xfrm>
          <a:off x="6737427" y="586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58181</xdr:rowOff>
    </xdr:from>
    <xdr:to>
      <xdr:col>15</xdr:col>
      <xdr:colOff>180975</xdr:colOff>
      <xdr:row>56</xdr:row>
      <xdr:rowOff>104393</xdr:rowOff>
    </xdr:to>
    <xdr:cxnSp macro="">
      <xdr:nvCxnSpPr>
        <xdr:cNvPr id="353" name="直線コネクタ 352"/>
        <xdr:cNvCxnSpPr/>
      </xdr:nvCxnSpPr>
      <xdr:spPr>
        <a:xfrm flipV="1">
          <a:off x="9639300" y="9659381"/>
          <a:ext cx="838200" cy="4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122854</xdr:rowOff>
    </xdr:from>
    <xdr:ext cx="534377" cy="259045"/>
    <xdr:sp macro="" textlink="">
      <xdr:nvSpPr>
        <xdr:cNvPr id="354" name="農林水産業費平均値テキスト"/>
        <xdr:cNvSpPr txBox="1"/>
      </xdr:nvSpPr>
      <xdr:spPr>
        <a:xfrm>
          <a:off x="10528300" y="972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52895</xdr:rowOff>
    </xdr:from>
    <xdr:to>
      <xdr:col>14</xdr:col>
      <xdr:colOff>28575</xdr:colOff>
      <xdr:row>56</xdr:row>
      <xdr:rowOff>104393</xdr:rowOff>
    </xdr:to>
    <xdr:cxnSp macro="">
      <xdr:nvCxnSpPr>
        <xdr:cNvPr id="356" name="直線コネクタ 355"/>
        <xdr:cNvCxnSpPr/>
      </xdr:nvCxnSpPr>
      <xdr:spPr>
        <a:xfrm>
          <a:off x="8750300" y="9654095"/>
          <a:ext cx="889000" cy="5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14125</xdr:rowOff>
    </xdr:from>
    <xdr:to>
      <xdr:col>14</xdr:col>
      <xdr:colOff>79375</xdr:colOff>
      <xdr:row>57</xdr:row>
      <xdr:rowOff>115725</xdr:rowOff>
    </xdr:to>
    <xdr:sp macro="" textlink="">
      <xdr:nvSpPr>
        <xdr:cNvPr id="357" name="フローチャート : 判断 356"/>
        <xdr:cNvSpPr/>
      </xdr:nvSpPr>
      <xdr:spPr>
        <a:xfrm>
          <a:off x="9588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106852</xdr:rowOff>
    </xdr:from>
    <xdr:ext cx="534377" cy="259045"/>
    <xdr:sp macro="" textlink="">
      <xdr:nvSpPr>
        <xdr:cNvPr id="358" name="テキスト ボックス 357"/>
        <xdr:cNvSpPr txBox="1"/>
      </xdr:nvSpPr>
      <xdr:spPr>
        <a:xfrm>
          <a:off x="9372111" y="98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52895</xdr:rowOff>
    </xdr:from>
    <xdr:to>
      <xdr:col>12</xdr:col>
      <xdr:colOff>511175</xdr:colOff>
      <xdr:row>56</xdr:row>
      <xdr:rowOff>77184</xdr:rowOff>
    </xdr:to>
    <xdr:cxnSp macro="">
      <xdr:nvCxnSpPr>
        <xdr:cNvPr id="359" name="直線コネクタ 358"/>
        <xdr:cNvCxnSpPr/>
      </xdr:nvCxnSpPr>
      <xdr:spPr>
        <a:xfrm flipV="1">
          <a:off x="7861300" y="9654095"/>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16571</xdr:rowOff>
    </xdr:from>
    <xdr:to>
      <xdr:col>12</xdr:col>
      <xdr:colOff>561975</xdr:colOff>
      <xdr:row>57</xdr:row>
      <xdr:rowOff>118171</xdr:rowOff>
    </xdr:to>
    <xdr:sp macro="" textlink="">
      <xdr:nvSpPr>
        <xdr:cNvPr id="360" name="フローチャート : 判断 359"/>
        <xdr:cNvSpPr/>
      </xdr:nvSpPr>
      <xdr:spPr>
        <a:xfrm>
          <a:off x="8699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109298</xdr:rowOff>
    </xdr:from>
    <xdr:ext cx="534377" cy="259045"/>
    <xdr:sp macro="" textlink="">
      <xdr:nvSpPr>
        <xdr:cNvPr id="361" name="テキスト ボックス 360"/>
        <xdr:cNvSpPr txBox="1"/>
      </xdr:nvSpPr>
      <xdr:spPr>
        <a:xfrm>
          <a:off x="8483111" y="98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77184</xdr:rowOff>
    </xdr:from>
    <xdr:to>
      <xdr:col>11</xdr:col>
      <xdr:colOff>307975</xdr:colOff>
      <xdr:row>56</xdr:row>
      <xdr:rowOff>81613</xdr:rowOff>
    </xdr:to>
    <xdr:cxnSp macro="">
      <xdr:nvCxnSpPr>
        <xdr:cNvPr id="362" name="直線コネクタ 361"/>
        <xdr:cNvCxnSpPr/>
      </xdr:nvCxnSpPr>
      <xdr:spPr>
        <a:xfrm flipV="1">
          <a:off x="6972300" y="9678384"/>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9839</xdr:rowOff>
    </xdr:from>
    <xdr:to>
      <xdr:col>11</xdr:col>
      <xdr:colOff>358775</xdr:colOff>
      <xdr:row>57</xdr:row>
      <xdr:rowOff>111439</xdr:rowOff>
    </xdr:to>
    <xdr:sp macro="" textlink="">
      <xdr:nvSpPr>
        <xdr:cNvPr id="363" name="フローチャート : 判断 362"/>
        <xdr:cNvSpPr/>
      </xdr:nvSpPr>
      <xdr:spPr>
        <a:xfrm>
          <a:off x="7810500" y="97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102566</xdr:rowOff>
    </xdr:from>
    <xdr:ext cx="534377" cy="259045"/>
    <xdr:sp macro="" textlink="">
      <xdr:nvSpPr>
        <xdr:cNvPr id="364" name="テキスト ボックス 363"/>
        <xdr:cNvSpPr txBox="1"/>
      </xdr:nvSpPr>
      <xdr:spPr>
        <a:xfrm>
          <a:off x="7594111" y="987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28858</xdr:rowOff>
    </xdr:from>
    <xdr:to>
      <xdr:col>10</xdr:col>
      <xdr:colOff>155575</xdr:colOff>
      <xdr:row>57</xdr:row>
      <xdr:rowOff>130458</xdr:rowOff>
    </xdr:to>
    <xdr:sp macro="" textlink="">
      <xdr:nvSpPr>
        <xdr:cNvPr id="365" name="フローチャート : 判断 364"/>
        <xdr:cNvSpPr/>
      </xdr:nvSpPr>
      <xdr:spPr>
        <a:xfrm>
          <a:off x="6921500" y="98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121585</xdr:rowOff>
    </xdr:from>
    <xdr:ext cx="534377" cy="259045"/>
    <xdr:sp macro="" textlink="">
      <xdr:nvSpPr>
        <xdr:cNvPr id="366" name="テキスト ボックス 365"/>
        <xdr:cNvSpPr txBox="1"/>
      </xdr:nvSpPr>
      <xdr:spPr>
        <a:xfrm>
          <a:off x="6705111" y="989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7381</xdr:rowOff>
    </xdr:from>
    <xdr:to>
      <xdr:col>15</xdr:col>
      <xdr:colOff>231775</xdr:colOff>
      <xdr:row>56</xdr:row>
      <xdr:rowOff>108981</xdr:rowOff>
    </xdr:to>
    <xdr:sp macro="" textlink="">
      <xdr:nvSpPr>
        <xdr:cNvPr id="372" name="円/楕円 371"/>
        <xdr:cNvSpPr/>
      </xdr:nvSpPr>
      <xdr:spPr>
        <a:xfrm>
          <a:off x="10426700" y="96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30258</xdr:rowOff>
    </xdr:from>
    <xdr:ext cx="534377" cy="259045"/>
    <xdr:sp macro="" textlink="">
      <xdr:nvSpPr>
        <xdr:cNvPr id="373" name="農林水産業費該当値テキスト"/>
        <xdr:cNvSpPr txBox="1"/>
      </xdr:nvSpPr>
      <xdr:spPr>
        <a:xfrm>
          <a:off x="10528300" y="94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54,264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53593</xdr:rowOff>
    </xdr:from>
    <xdr:to>
      <xdr:col>14</xdr:col>
      <xdr:colOff>79375</xdr:colOff>
      <xdr:row>56</xdr:row>
      <xdr:rowOff>155193</xdr:rowOff>
    </xdr:to>
    <xdr:sp macro="" textlink="">
      <xdr:nvSpPr>
        <xdr:cNvPr id="374" name="円/楕円 373"/>
        <xdr:cNvSpPr/>
      </xdr:nvSpPr>
      <xdr:spPr>
        <a:xfrm>
          <a:off x="9588500" y="96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270</xdr:rowOff>
    </xdr:from>
    <xdr:ext cx="534377" cy="259045"/>
    <xdr:sp macro="" textlink="">
      <xdr:nvSpPr>
        <xdr:cNvPr id="375" name="テキスト ボックス 374"/>
        <xdr:cNvSpPr txBox="1"/>
      </xdr:nvSpPr>
      <xdr:spPr>
        <a:xfrm>
          <a:off x="9372111" y="94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2095</xdr:rowOff>
    </xdr:from>
    <xdr:to>
      <xdr:col>12</xdr:col>
      <xdr:colOff>561975</xdr:colOff>
      <xdr:row>56</xdr:row>
      <xdr:rowOff>103695</xdr:rowOff>
    </xdr:to>
    <xdr:sp macro="" textlink="">
      <xdr:nvSpPr>
        <xdr:cNvPr id="376" name="円/楕円 375"/>
        <xdr:cNvSpPr/>
      </xdr:nvSpPr>
      <xdr:spPr>
        <a:xfrm>
          <a:off x="8699500" y="96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120222</xdr:rowOff>
    </xdr:from>
    <xdr:ext cx="534377" cy="259045"/>
    <xdr:sp macro="" textlink="">
      <xdr:nvSpPr>
        <xdr:cNvPr id="377" name="テキスト ボックス 376"/>
        <xdr:cNvSpPr txBox="1"/>
      </xdr:nvSpPr>
      <xdr:spPr>
        <a:xfrm>
          <a:off x="8483111" y="937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26384</xdr:rowOff>
    </xdr:from>
    <xdr:to>
      <xdr:col>11</xdr:col>
      <xdr:colOff>358775</xdr:colOff>
      <xdr:row>56</xdr:row>
      <xdr:rowOff>127984</xdr:rowOff>
    </xdr:to>
    <xdr:sp macro="" textlink="">
      <xdr:nvSpPr>
        <xdr:cNvPr id="378" name="円/楕円 377"/>
        <xdr:cNvSpPr/>
      </xdr:nvSpPr>
      <xdr:spPr>
        <a:xfrm>
          <a:off x="7810500" y="96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144511</xdr:rowOff>
    </xdr:from>
    <xdr:ext cx="534377" cy="259045"/>
    <xdr:sp macro="" textlink="">
      <xdr:nvSpPr>
        <xdr:cNvPr id="379" name="テキスト ボックス 378"/>
        <xdr:cNvSpPr txBox="1"/>
      </xdr:nvSpPr>
      <xdr:spPr>
        <a:xfrm>
          <a:off x="7594111" y="94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30813</xdr:rowOff>
    </xdr:from>
    <xdr:to>
      <xdr:col>10</xdr:col>
      <xdr:colOff>155575</xdr:colOff>
      <xdr:row>56</xdr:row>
      <xdr:rowOff>132413</xdr:rowOff>
    </xdr:to>
    <xdr:sp macro="" textlink="">
      <xdr:nvSpPr>
        <xdr:cNvPr id="380" name="円/楕円 379"/>
        <xdr:cNvSpPr/>
      </xdr:nvSpPr>
      <xdr:spPr>
        <a:xfrm>
          <a:off x="6921500" y="963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148940</xdr:rowOff>
    </xdr:from>
    <xdr:ext cx="534377" cy="259045"/>
    <xdr:sp macro="" textlink="">
      <xdr:nvSpPr>
        <xdr:cNvPr id="381" name="テキスト ボックス 380"/>
        <xdr:cNvSpPr txBox="1"/>
      </xdr:nvSpPr>
      <xdr:spPr>
        <a:xfrm>
          <a:off x="6705111" y="940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96197</xdr:rowOff>
    </xdr:from>
    <xdr:to>
      <xdr:col>15</xdr:col>
      <xdr:colOff>180975</xdr:colOff>
      <xdr:row>76</xdr:row>
      <xdr:rowOff>36875</xdr:rowOff>
    </xdr:to>
    <xdr:cxnSp macro="">
      <xdr:nvCxnSpPr>
        <xdr:cNvPr id="408" name="直線コネクタ 407"/>
        <xdr:cNvCxnSpPr/>
      </xdr:nvCxnSpPr>
      <xdr:spPr>
        <a:xfrm flipV="1">
          <a:off x="9639300" y="12954947"/>
          <a:ext cx="8382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90896</xdr:rowOff>
    </xdr:from>
    <xdr:ext cx="534377" cy="259045"/>
    <xdr:sp macro="" textlink="">
      <xdr:nvSpPr>
        <xdr:cNvPr id="409" name="商工費平均値テキスト"/>
        <xdr:cNvSpPr txBox="1"/>
      </xdr:nvSpPr>
      <xdr:spPr>
        <a:xfrm>
          <a:off x="10528300" y="1312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110302</xdr:rowOff>
    </xdr:from>
    <xdr:to>
      <xdr:col>14</xdr:col>
      <xdr:colOff>28575</xdr:colOff>
      <xdr:row>76</xdr:row>
      <xdr:rowOff>36875</xdr:rowOff>
    </xdr:to>
    <xdr:cxnSp macro="">
      <xdr:nvCxnSpPr>
        <xdr:cNvPr id="411" name="直線コネクタ 410"/>
        <xdr:cNvCxnSpPr/>
      </xdr:nvCxnSpPr>
      <xdr:spPr>
        <a:xfrm>
          <a:off x="8750300" y="12969052"/>
          <a:ext cx="889000" cy="9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48758</xdr:rowOff>
    </xdr:from>
    <xdr:to>
      <xdr:col>14</xdr:col>
      <xdr:colOff>79375</xdr:colOff>
      <xdr:row>77</xdr:row>
      <xdr:rowOff>150358</xdr:rowOff>
    </xdr:to>
    <xdr:sp macro="" textlink="">
      <xdr:nvSpPr>
        <xdr:cNvPr id="412" name="フローチャート : 判断 411"/>
        <xdr:cNvSpPr/>
      </xdr:nvSpPr>
      <xdr:spPr>
        <a:xfrm>
          <a:off x="9588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141485</xdr:rowOff>
    </xdr:from>
    <xdr:ext cx="469744" cy="259045"/>
    <xdr:sp macro="" textlink="">
      <xdr:nvSpPr>
        <xdr:cNvPr id="413" name="テキスト ボックス 412"/>
        <xdr:cNvSpPr txBox="1"/>
      </xdr:nvSpPr>
      <xdr:spPr>
        <a:xfrm>
          <a:off x="9404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110302</xdr:rowOff>
    </xdr:from>
    <xdr:to>
      <xdr:col>12</xdr:col>
      <xdr:colOff>511175</xdr:colOff>
      <xdr:row>76</xdr:row>
      <xdr:rowOff>75417</xdr:rowOff>
    </xdr:to>
    <xdr:cxnSp macro="">
      <xdr:nvCxnSpPr>
        <xdr:cNvPr id="414" name="直線コネクタ 413"/>
        <xdr:cNvCxnSpPr/>
      </xdr:nvCxnSpPr>
      <xdr:spPr>
        <a:xfrm flipV="1">
          <a:off x="7861300" y="12969052"/>
          <a:ext cx="889000" cy="1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52758</xdr:rowOff>
    </xdr:from>
    <xdr:to>
      <xdr:col>12</xdr:col>
      <xdr:colOff>561975</xdr:colOff>
      <xdr:row>77</xdr:row>
      <xdr:rowOff>154358</xdr:rowOff>
    </xdr:to>
    <xdr:sp macro="" textlink="">
      <xdr:nvSpPr>
        <xdr:cNvPr id="415" name="フローチャート : 判断 414"/>
        <xdr:cNvSpPr/>
      </xdr:nvSpPr>
      <xdr:spPr>
        <a:xfrm>
          <a:off x="8699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145485</xdr:rowOff>
    </xdr:from>
    <xdr:ext cx="469744" cy="259045"/>
    <xdr:sp macro="" textlink="">
      <xdr:nvSpPr>
        <xdr:cNvPr id="416" name="テキスト ボックス 415"/>
        <xdr:cNvSpPr txBox="1"/>
      </xdr:nvSpPr>
      <xdr:spPr>
        <a:xfrm>
          <a:off x="8515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145300</xdr:rowOff>
    </xdr:from>
    <xdr:to>
      <xdr:col>11</xdr:col>
      <xdr:colOff>307975</xdr:colOff>
      <xdr:row>76</xdr:row>
      <xdr:rowOff>75417</xdr:rowOff>
    </xdr:to>
    <xdr:cxnSp macro="">
      <xdr:nvCxnSpPr>
        <xdr:cNvPr id="417" name="直線コネクタ 416"/>
        <xdr:cNvCxnSpPr/>
      </xdr:nvCxnSpPr>
      <xdr:spPr>
        <a:xfrm>
          <a:off x="6972300" y="13004050"/>
          <a:ext cx="889000" cy="10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64303</xdr:rowOff>
    </xdr:from>
    <xdr:to>
      <xdr:col>11</xdr:col>
      <xdr:colOff>358775</xdr:colOff>
      <xdr:row>77</xdr:row>
      <xdr:rowOff>165903</xdr:rowOff>
    </xdr:to>
    <xdr:sp macro="" textlink="">
      <xdr:nvSpPr>
        <xdr:cNvPr id="418" name="フローチャート : 判断 417"/>
        <xdr:cNvSpPr/>
      </xdr:nvSpPr>
      <xdr:spPr>
        <a:xfrm>
          <a:off x="7810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157030</xdr:rowOff>
    </xdr:from>
    <xdr:ext cx="469744" cy="259045"/>
    <xdr:sp macro="" textlink="">
      <xdr:nvSpPr>
        <xdr:cNvPr id="419" name="テキスト ボックス 418"/>
        <xdr:cNvSpPr txBox="1"/>
      </xdr:nvSpPr>
      <xdr:spPr>
        <a:xfrm>
          <a:off x="7626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58359</xdr:rowOff>
    </xdr:from>
    <xdr:to>
      <xdr:col>10</xdr:col>
      <xdr:colOff>155575</xdr:colOff>
      <xdr:row>77</xdr:row>
      <xdr:rowOff>159959</xdr:rowOff>
    </xdr:to>
    <xdr:sp macro="" textlink="">
      <xdr:nvSpPr>
        <xdr:cNvPr id="420" name="フローチャート : 判断 419"/>
        <xdr:cNvSpPr/>
      </xdr:nvSpPr>
      <xdr:spPr>
        <a:xfrm>
          <a:off x="6921500" y="1326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151086</xdr:rowOff>
    </xdr:from>
    <xdr:ext cx="469744" cy="259045"/>
    <xdr:sp macro="" textlink="">
      <xdr:nvSpPr>
        <xdr:cNvPr id="421" name="テキスト ボックス 420"/>
        <xdr:cNvSpPr txBox="1"/>
      </xdr:nvSpPr>
      <xdr:spPr>
        <a:xfrm>
          <a:off x="6737427" y="1335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45397</xdr:rowOff>
    </xdr:from>
    <xdr:to>
      <xdr:col>15</xdr:col>
      <xdr:colOff>231775</xdr:colOff>
      <xdr:row>75</xdr:row>
      <xdr:rowOff>146997</xdr:rowOff>
    </xdr:to>
    <xdr:sp macro="" textlink="">
      <xdr:nvSpPr>
        <xdr:cNvPr id="427" name="円/楕円 426"/>
        <xdr:cNvSpPr/>
      </xdr:nvSpPr>
      <xdr:spPr>
        <a:xfrm>
          <a:off x="10426700" y="129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68274</xdr:rowOff>
    </xdr:from>
    <xdr:ext cx="534377" cy="259045"/>
    <xdr:sp macro="" textlink="">
      <xdr:nvSpPr>
        <xdr:cNvPr id="428" name="商工費該当値テキスト"/>
        <xdr:cNvSpPr txBox="1"/>
      </xdr:nvSpPr>
      <xdr:spPr>
        <a:xfrm>
          <a:off x="10528300" y="1275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24,403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157525</xdr:rowOff>
    </xdr:from>
    <xdr:to>
      <xdr:col>14</xdr:col>
      <xdr:colOff>79375</xdr:colOff>
      <xdr:row>76</xdr:row>
      <xdr:rowOff>87675</xdr:rowOff>
    </xdr:to>
    <xdr:sp macro="" textlink="">
      <xdr:nvSpPr>
        <xdr:cNvPr id="429" name="円/楕円 428"/>
        <xdr:cNvSpPr/>
      </xdr:nvSpPr>
      <xdr:spPr>
        <a:xfrm>
          <a:off x="9588500" y="130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104203</xdr:rowOff>
    </xdr:from>
    <xdr:ext cx="534377" cy="259045"/>
    <xdr:sp macro="" textlink="">
      <xdr:nvSpPr>
        <xdr:cNvPr id="430" name="テキスト ボックス 429"/>
        <xdr:cNvSpPr txBox="1"/>
      </xdr:nvSpPr>
      <xdr:spPr>
        <a:xfrm>
          <a:off x="9372111" y="127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59502</xdr:rowOff>
    </xdr:from>
    <xdr:to>
      <xdr:col>12</xdr:col>
      <xdr:colOff>561975</xdr:colOff>
      <xdr:row>75</xdr:row>
      <xdr:rowOff>161102</xdr:rowOff>
    </xdr:to>
    <xdr:sp macro="" textlink="">
      <xdr:nvSpPr>
        <xdr:cNvPr id="431" name="円/楕円 430"/>
        <xdr:cNvSpPr/>
      </xdr:nvSpPr>
      <xdr:spPr>
        <a:xfrm>
          <a:off x="8699500" y="1291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6179</xdr:rowOff>
    </xdr:from>
    <xdr:ext cx="534377" cy="259045"/>
    <xdr:sp macro="" textlink="">
      <xdr:nvSpPr>
        <xdr:cNvPr id="432" name="テキスト ボックス 431"/>
        <xdr:cNvSpPr txBox="1"/>
      </xdr:nvSpPr>
      <xdr:spPr>
        <a:xfrm>
          <a:off x="8483111" y="1269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24617</xdr:rowOff>
    </xdr:from>
    <xdr:to>
      <xdr:col>11</xdr:col>
      <xdr:colOff>358775</xdr:colOff>
      <xdr:row>76</xdr:row>
      <xdr:rowOff>126217</xdr:rowOff>
    </xdr:to>
    <xdr:sp macro="" textlink="">
      <xdr:nvSpPr>
        <xdr:cNvPr id="433" name="円/楕円 432"/>
        <xdr:cNvSpPr/>
      </xdr:nvSpPr>
      <xdr:spPr>
        <a:xfrm>
          <a:off x="7810500" y="130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142745</xdr:rowOff>
    </xdr:from>
    <xdr:ext cx="534377" cy="259045"/>
    <xdr:sp macro="" textlink="">
      <xdr:nvSpPr>
        <xdr:cNvPr id="434" name="テキスト ボックス 433"/>
        <xdr:cNvSpPr txBox="1"/>
      </xdr:nvSpPr>
      <xdr:spPr>
        <a:xfrm>
          <a:off x="7594111" y="128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17,812</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94500</xdr:rowOff>
    </xdr:from>
    <xdr:to>
      <xdr:col>10</xdr:col>
      <xdr:colOff>155575</xdr:colOff>
      <xdr:row>76</xdr:row>
      <xdr:rowOff>24650</xdr:rowOff>
    </xdr:to>
    <xdr:sp macro="" textlink="">
      <xdr:nvSpPr>
        <xdr:cNvPr id="435" name="円/楕円 434"/>
        <xdr:cNvSpPr/>
      </xdr:nvSpPr>
      <xdr:spPr>
        <a:xfrm>
          <a:off x="6921500" y="12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41177</xdr:rowOff>
    </xdr:from>
    <xdr:ext cx="534377" cy="259045"/>
    <xdr:sp macro="" textlink="">
      <xdr:nvSpPr>
        <xdr:cNvPr id="436" name="テキスト ボックス 435"/>
        <xdr:cNvSpPr txBox="1"/>
      </xdr:nvSpPr>
      <xdr:spPr>
        <a:xfrm>
          <a:off x="6705111" y="1272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125673</xdr:rowOff>
    </xdr:from>
    <xdr:to>
      <xdr:col>15</xdr:col>
      <xdr:colOff>180975</xdr:colOff>
      <xdr:row>96</xdr:row>
      <xdr:rowOff>165774</xdr:rowOff>
    </xdr:to>
    <xdr:cxnSp macro="">
      <xdr:nvCxnSpPr>
        <xdr:cNvPr id="463" name="直線コネクタ 462"/>
        <xdr:cNvCxnSpPr/>
      </xdr:nvCxnSpPr>
      <xdr:spPr>
        <a:xfrm>
          <a:off x="9639300" y="16584873"/>
          <a:ext cx="838200" cy="4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156939</xdr:rowOff>
    </xdr:from>
    <xdr:ext cx="534377" cy="259045"/>
    <xdr:sp macro="" textlink="">
      <xdr:nvSpPr>
        <xdr:cNvPr id="464" name="土木費平均値テキスト"/>
        <xdr:cNvSpPr txBox="1"/>
      </xdr:nvSpPr>
      <xdr:spPr>
        <a:xfrm>
          <a:off x="10528300" y="16616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151067</xdr:rowOff>
    </xdr:from>
    <xdr:to>
      <xdr:col>14</xdr:col>
      <xdr:colOff>28575</xdr:colOff>
      <xdr:row>96</xdr:row>
      <xdr:rowOff>125673</xdr:rowOff>
    </xdr:to>
    <xdr:cxnSp macro="">
      <xdr:nvCxnSpPr>
        <xdr:cNvPr id="466" name="直線コネクタ 465"/>
        <xdr:cNvCxnSpPr/>
      </xdr:nvCxnSpPr>
      <xdr:spPr>
        <a:xfrm>
          <a:off x="8750300" y="16438817"/>
          <a:ext cx="889000" cy="14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152538</xdr:rowOff>
    </xdr:from>
    <xdr:to>
      <xdr:col>14</xdr:col>
      <xdr:colOff>79375</xdr:colOff>
      <xdr:row>97</xdr:row>
      <xdr:rowOff>82688</xdr:rowOff>
    </xdr:to>
    <xdr:sp macro="" textlink="">
      <xdr:nvSpPr>
        <xdr:cNvPr id="467" name="フローチャート : 判断 466"/>
        <xdr:cNvSpPr/>
      </xdr:nvSpPr>
      <xdr:spPr>
        <a:xfrm>
          <a:off x="9588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73815</xdr:rowOff>
    </xdr:from>
    <xdr:ext cx="534377" cy="259045"/>
    <xdr:sp macro="" textlink="">
      <xdr:nvSpPr>
        <xdr:cNvPr id="468" name="テキスト ボックス 467"/>
        <xdr:cNvSpPr txBox="1"/>
      </xdr:nvSpPr>
      <xdr:spPr>
        <a:xfrm>
          <a:off x="9372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151067</xdr:rowOff>
    </xdr:from>
    <xdr:to>
      <xdr:col>12</xdr:col>
      <xdr:colOff>511175</xdr:colOff>
      <xdr:row>97</xdr:row>
      <xdr:rowOff>25062</xdr:rowOff>
    </xdr:to>
    <xdr:cxnSp macro="">
      <xdr:nvCxnSpPr>
        <xdr:cNvPr id="469" name="直線コネクタ 468"/>
        <xdr:cNvCxnSpPr/>
      </xdr:nvCxnSpPr>
      <xdr:spPr>
        <a:xfrm flipV="1">
          <a:off x="7861300" y="16438817"/>
          <a:ext cx="889000" cy="21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17329</xdr:rowOff>
    </xdr:from>
    <xdr:to>
      <xdr:col>12</xdr:col>
      <xdr:colOff>561975</xdr:colOff>
      <xdr:row>97</xdr:row>
      <xdr:rowOff>118929</xdr:rowOff>
    </xdr:to>
    <xdr:sp macro="" textlink="">
      <xdr:nvSpPr>
        <xdr:cNvPr id="470" name="フローチャート : 判断 469"/>
        <xdr:cNvSpPr/>
      </xdr:nvSpPr>
      <xdr:spPr>
        <a:xfrm>
          <a:off x="8699500" y="1664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110056</xdr:rowOff>
    </xdr:from>
    <xdr:ext cx="534377" cy="259045"/>
    <xdr:sp macro="" textlink="">
      <xdr:nvSpPr>
        <xdr:cNvPr id="471" name="テキスト ボックス 470"/>
        <xdr:cNvSpPr txBox="1"/>
      </xdr:nvSpPr>
      <xdr:spPr>
        <a:xfrm>
          <a:off x="8483111" y="167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11917</xdr:rowOff>
    </xdr:from>
    <xdr:to>
      <xdr:col>11</xdr:col>
      <xdr:colOff>307975</xdr:colOff>
      <xdr:row>97</xdr:row>
      <xdr:rowOff>25062</xdr:rowOff>
    </xdr:to>
    <xdr:cxnSp macro="">
      <xdr:nvCxnSpPr>
        <xdr:cNvPr id="472" name="直線コネクタ 471"/>
        <xdr:cNvCxnSpPr/>
      </xdr:nvCxnSpPr>
      <xdr:spPr>
        <a:xfrm>
          <a:off x="6972300" y="16642567"/>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33190</xdr:rowOff>
    </xdr:from>
    <xdr:to>
      <xdr:col>11</xdr:col>
      <xdr:colOff>358775</xdr:colOff>
      <xdr:row>97</xdr:row>
      <xdr:rowOff>134790</xdr:rowOff>
    </xdr:to>
    <xdr:sp macro="" textlink="">
      <xdr:nvSpPr>
        <xdr:cNvPr id="473" name="フローチャート : 判断 472"/>
        <xdr:cNvSpPr/>
      </xdr:nvSpPr>
      <xdr:spPr>
        <a:xfrm>
          <a:off x="7810500" y="1666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125917</xdr:rowOff>
    </xdr:from>
    <xdr:ext cx="534377" cy="259045"/>
    <xdr:sp macro="" textlink="">
      <xdr:nvSpPr>
        <xdr:cNvPr id="474" name="テキスト ボックス 473"/>
        <xdr:cNvSpPr txBox="1"/>
      </xdr:nvSpPr>
      <xdr:spPr>
        <a:xfrm>
          <a:off x="7594111" y="167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38018</xdr:rowOff>
    </xdr:from>
    <xdr:to>
      <xdr:col>10</xdr:col>
      <xdr:colOff>155575</xdr:colOff>
      <xdr:row>97</xdr:row>
      <xdr:rowOff>139618</xdr:rowOff>
    </xdr:to>
    <xdr:sp macro="" textlink="">
      <xdr:nvSpPr>
        <xdr:cNvPr id="475" name="フローチャート : 判断 474"/>
        <xdr:cNvSpPr/>
      </xdr:nvSpPr>
      <xdr:spPr>
        <a:xfrm>
          <a:off x="6921500" y="166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130745</xdr:rowOff>
    </xdr:from>
    <xdr:ext cx="534377" cy="259045"/>
    <xdr:sp macro="" textlink="">
      <xdr:nvSpPr>
        <xdr:cNvPr id="476" name="テキスト ボックス 475"/>
        <xdr:cNvSpPr txBox="1"/>
      </xdr:nvSpPr>
      <xdr:spPr>
        <a:xfrm>
          <a:off x="6705111" y="167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114974</xdr:rowOff>
    </xdr:from>
    <xdr:to>
      <xdr:col>15</xdr:col>
      <xdr:colOff>231775</xdr:colOff>
      <xdr:row>97</xdr:row>
      <xdr:rowOff>45124</xdr:rowOff>
    </xdr:to>
    <xdr:sp macro="" textlink="">
      <xdr:nvSpPr>
        <xdr:cNvPr id="482" name="円/楕円 481"/>
        <xdr:cNvSpPr/>
      </xdr:nvSpPr>
      <xdr:spPr>
        <a:xfrm>
          <a:off x="10426700" y="165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137851</xdr:rowOff>
    </xdr:from>
    <xdr:ext cx="534377" cy="259045"/>
    <xdr:sp macro="" textlink="">
      <xdr:nvSpPr>
        <xdr:cNvPr id="483" name="土木費該当値テキスト"/>
        <xdr:cNvSpPr txBox="1"/>
      </xdr:nvSpPr>
      <xdr:spPr>
        <a:xfrm>
          <a:off x="10528300" y="1642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69,297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74873</xdr:rowOff>
    </xdr:from>
    <xdr:to>
      <xdr:col>14</xdr:col>
      <xdr:colOff>79375</xdr:colOff>
      <xdr:row>97</xdr:row>
      <xdr:rowOff>5023</xdr:rowOff>
    </xdr:to>
    <xdr:sp macro="" textlink="">
      <xdr:nvSpPr>
        <xdr:cNvPr id="484" name="円/楕円 483"/>
        <xdr:cNvSpPr/>
      </xdr:nvSpPr>
      <xdr:spPr>
        <a:xfrm>
          <a:off x="9588500" y="165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21550</xdr:rowOff>
    </xdr:from>
    <xdr:ext cx="534377" cy="259045"/>
    <xdr:sp macro="" textlink="">
      <xdr:nvSpPr>
        <xdr:cNvPr id="485" name="テキスト ボックス 484"/>
        <xdr:cNvSpPr txBox="1"/>
      </xdr:nvSpPr>
      <xdr:spPr>
        <a:xfrm>
          <a:off x="9372111" y="163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100267</xdr:rowOff>
    </xdr:from>
    <xdr:to>
      <xdr:col>12</xdr:col>
      <xdr:colOff>561975</xdr:colOff>
      <xdr:row>96</xdr:row>
      <xdr:rowOff>30417</xdr:rowOff>
    </xdr:to>
    <xdr:sp macro="" textlink="">
      <xdr:nvSpPr>
        <xdr:cNvPr id="486" name="円/楕円 485"/>
        <xdr:cNvSpPr/>
      </xdr:nvSpPr>
      <xdr:spPr>
        <a:xfrm>
          <a:off x="8699500" y="163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46944</xdr:rowOff>
    </xdr:from>
    <xdr:ext cx="599010" cy="259045"/>
    <xdr:sp macro="" textlink="">
      <xdr:nvSpPr>
        <xdr:cNvPr id="487" name="テキスト ボックス 486"/>
        <xdr:cNvSpPr txBox="1"/>
      </xdr:nvSpPr>
      <xdr:spPr>
        <a:xfrm>
          <a:off x="8450794" y="1616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110,014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145712</xdr:rowOff>
    </xdr:from>
    <xdr:to>
      <xdr:col>11</xdr:col>
      <xdr:colOff>358775</xdr:colOff>
      <xdr:row>97</xdr:row>
      <xdr:rowOff>75862</xdr:rowOff>
    </xdr:to>
    <xdr:sp macro="" textlink="">
      <xdr:nvSpPr>
        <xdr:cNvPr id="488" name="円/楕円 487"/>
        <xdr:cNvSpPr/>
      </xdr:nvSpPr>
      <xdr:spPr>
        <a:xfrm>
          <a:off x="7810500" y="166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92389</xdr:rowOff>
    </xdr:from>
    <xdr:ext cx="534377" cy="259045"/>
    <xdr:sp macro="" textlink="">
      <xdr:nvSpPr>
        <xdr:cNvPr id="489" name="テキスト ボックス 488"/>
        <xdr:cNvSpPr txBox="1"/>
      </xdr:nvSpPr>
      <xdr:spPr>
        <a:xfrm>
          <a:off x="7594111" y="1638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132567</xdr:rowOff>
    </xdr:from>
    <xdr:to>
      <xdr:col>10</xdr:col>
      <xdr:colOff>155575</xdr:colOff>
      <xdr:row>97</xdr:row>
      <xdr:rowOff>62717</xdr:rowOff>
    </xdr:to>
    <xdr:sp macro="" textlink="">
      <xdr:nvSpPr>
        <xdr:cNvPr id="490" name="円/楕円 489"/>
        <xdr:cNvSpPr/>
      </xdr:nvSpPr>
      <xdr:spPr>
        <a:xfrm>
          <a:off x="6921500" y="165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79244</xdr:rowOff>
    </xdr:from>
    <xdr:ext cx="534377" cy="259045"/>
    <xdr:sp macro="" textlink="">
      <xdr:nvSpPr>
        <xdr:cNvPr id="491" name="テキスト ボックス 490"/>
        <xdr:cNvSpPr txBox="1"/>
      </xdr:nvSpPr>
      <xdr:spPr>
        <a:xfrm>
          <a:off x="6705111" y="1636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84836</xdr:rowOff>
    </xdr:from>
    <xdr:to>
      <xdr:col>23</xdr:col>
      <xdr:colOff>517525</xdr:colOff>
      <xdr:row>36</xdr:row>
      <xdr:rowOff>143129</xdr:rowOff>
    </xdr:to>
    <xdr:cxnSp macro="">
      <xdr:nvCxnSpPr>
        <xdr:cNvPr id="520" name="直線コネクタ 519"/>
        <xdr:cNvCxnSpPr/>
      </xdr:nvCxnSpPr>
      <xdr:spPr>
        <a:xfrm flipV="1">
          <a:off x="15481300" y="6257036"/>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134967</xdr:rowOff>
    </xdr:from>
    <xdr:ext cx="534377" cy="259045"/>
    <xdr:sp macro="" textlink="">
      <xdr:nvSpPr>
        <xdr:cNvPr id="521" name="消防費平均値テキスト"/>
        <xdr:cNvSpPr txBox="1"/>
      </xdr:nvSpPr>
      <xdr:spPr>
        <a:xfrm>
          <a:off x="16370300" y="630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69355</xdr:rowOff>
    </xdr:from>
    <xdr:to>
      <xdr:col>22</xdr:col>
      <xdr:colOff>365125</xdr:colOff>
      <xdr:row>36</xdr:row>
      <xdr:rowOff>143129</xdr:rowOff>
    </xdr:to>
    <xdr:cxnSp macro="">
      <xdr:nvCxnSpPr>
        <xdr:cNvPr id="523" name="直線コネクタ 522"/>
        <xdr:cNvCxnSpPr/>
      </xdr:nvCxnSpPr>
      <xdr:spPr>
        <a:xfrm>
          <a:off x="14592300" y="6241555"/>
          <a:ext cx="889000" cy="7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34455</xdr:rowOff>
    </xdr:from>
    <xdr:to>
      <xdr:col>22</xdr:col>
      <xdr:colOff>415925</xdr:colOff>
      <xdr:row>37</xdr:row>
      <xdr:rowOff>136055</xdr:rowOff>
    </xdr:to>
    <xdr:sp macro="" textlink="">
      <xdr:nvSpPr>
        <xdr:cNvPr id="524" name="フローチャート : 判断 523"/>
        <xdr:cNvSpPr/>
      </xdr:nvSpPr>
      <xdr:spPr>
        <a:xfrm>
          <a:off x="15430500" y="637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127182</xdr:rowOff>
    </xdr:from>
    <xdr:ext cx="534377" cy="259045"/>
    <xdr:sp macro="" textlink="">
      <xdr:nvSpPr>
        <xdr:cNvPr id="525" name="テキスト ボックス 524"/>
        <xdr:cNvSpPr txBox="1"/>
      </xdr:nvSpPr>
      <xdr:spPr>
        <a:xfrm>
          <a:off x="15214111" y="64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69355</xdr:rowOff>
    </xdr:from>
    <xdr:to>
      <xdr:col>21</xdr:col>
      <xdr:colOff>161925</xdr:colOff>
      <xdr:row>37</xdr:row>
      <xdr:rowOff>17196</xdr:rowOff>
    </xdr:to>
    <xdr:cxnSp macro="">
      <xdr:nvCxnSpPr>
        <xdr:cNvPr id="526" name="直線コネクタ 525"/>
        <xdr:cNvCxnSpPr/>
      </xdr:nvCxnSpPr>
      <xdr:spPr>
        <a:xfrm flipV="1">
          <a:off x="13703300" y="6241555"/>
          <a:ext cx="889000" cy="1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47384</xdr:rowOff>
    </xdr:from>
    <xdr:to>
      <xdr:col>21</xdr:col>
      <xdr:colOff>212725</xdr:colOff>
      <xdr:row>37</xdr:row>
      <xdr:rowOff>148984</xdr:rowOff>
    </xdr:to>
    <xdr:sp macro="" textlink="">
      <xdr:nvSpPr>
        <xdr:cNvPr id="527" name="フローチャート : 判断 526"/>
        <xdr:cNvSpPr/>
      </xdr:nvSpPr>
      <xdr:spPr>
        <a:xfrm>
          <a:off x="14541500" y="639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140111</xdr:rowOff>
    </xdr:from>
    <xdr:ext cx="534377" cy="259045"/>
    <xdr:sp macro="" textlink="">
      <xdr:nvSpPr>
        <xdr:cNvPr id="528" name="テキスト ボックス 527"/>
        <xdr:cNvSpPr txBox="1"/>
      </xdr:nvSpPr>
      <xdr:spPr>
        <a:xfrm>
          <a:off x="14325111" y="64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11379</xdr:rowOff>
    </xdr:from>
    <xdr:to>
      <xdr:col>19</xdr:col>
      <xdr:colOff>644525</xdr:colOff>
      <xdr:row>37</xdr:row>
      <xdr:rowOff>17196</xdr:rowOff>
    </xdr:to>
    <xdr:cxnSp macro="">
      <xdr:nvCxnSpPr>
        <xdr:cNvPr id="529" name="直線コネクタ 528"/>
        <xdr:cNvCxnSpPr/>
      </xdr:nvCxnSpPr>
      <xdr:spPr>
        <a:xfrm>
          <a:off x="12814300" y="6355029"/>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49263</xdr:rowOff>
    </xdr:from>
    <xdr:to>
      <xdr:col>20</xdr:col>
      <xdr:colOff>9525</xdr:colOff>
      <xdr:row>37</xdr:row>
      <xdr:rowOff>150863</xdr:rowOff>
    </xdr:to>
    <xdr:sp macro="" textlink="">
      <xdr:nvSpPr>
        <xdr:cNvPr id="530" name="フローチャート : 判断 529"/>
        <xdr:cNvSpPr/>
      </xdr:nvSpPr>
      <xdr:spPr>
        <a:xfrm>
          <a:off x="13652500" y="63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141991</xdr:rowOff>
    </xdr:from>
    <xdr:ext cx="534377" cy="259045"/>
    <xdr:sp macro="" textlink="">
      <xdr:nvSpPr>
        <xdr:cNvPr id="531" name="テキスト ボックス 530"/>
        <xdr:cNvSpPr txBox="1"/>
      </xdr:nvSpPr>
      <xdr:spPr>
        <a:xfrm>
          <a:off x="13436111" y="648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71488</xdr:rowOff>
    </xdr:from>
    <xdr:to>
      <xdr:col>18</xdr:col>
      <xdr:colOff>492125</xdr:colOff>
      <xdr:row>38</xdr:row>
      <xdr:rowOff>1639</xdr:rowOff>
    </xdr:to>
    <xdr:sp macro="" textlink="">
      <xdr:nvSpPr>
        <xdr:cNvPr id="532" name="フローチャート : 判断 531"/>
        <xdr:cNvSpPr/>
      </xdr:nvSpPr>
      <xdr:spPr>
        <a:xfrm>
          <a:off x="12763500" y="64151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164216</xdr:rowOff>
    </xdr:from>
    <xdr:ext cx="534377" cy="259045"/>
    <xdr:sp macro="" textlink="">
      <xdr:nvSpPr>
        <xdr:cNvPr id="533" name="テキスト ボックス 532"/>
        <xdr:cNvSpPr txBox="1"/>
      </xdr:nvSpPr>
      <xdr:spPr>
        <a:xfrm>
          <a:off x="12547111" y="65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34036</xdr:rowOff>
    </xdr:from>
    <xdr:to>
      <xdr:col>23</xdr:col>
      <xdr:colOff>568325</xdr:colOff>
      <xdr:row>36</xdr:row>
      <xdr:rowOff>135636</xdr:rowOff>
    </xdr:to>
    <xdr:sp macro="" textlink="">
      <xdr:nvSpPr>
        <xdr:cNvPr id="539" name="円/楕円 538"/>
        <xdr:cNvSpPr/>
      </xdr:nvSpPr>
      <xdr:spPr>
        <a:xfrm>
          <a:off x="16268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56913</xdr:rowOff>
    </xdr:from>
    <xdr:ext cx="534377" cy="259045"/>
    <xdr:sp macro="" textlink="">
      <xdr:nvSpPr>
        <xdr:cNvPr id="540" name="消防費該当値テキスト"/>
        <xdr:cNvSpPr txBox="1"/>
      </xdr:nvSpPr>
      <xdr:spPr>
        <a:xfrm>
          <a:off x="16370300" y="60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37,320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92329</xdr:rowOff>
    </xdr:from>
    <xdr:to>
      <xdr:col>22</xdr:col>
      <xdr:colOff>415925</xdr:colOff>
      <xdr:row>37</xdr:row>
      <xdr:rowOff>22479</xdr:rowOff>
    </xdr:to>
    <xdr:sp macro="" textlink="">
      <xdr:nvSpPr>
        <xdr:cNvPr id="541" name="円/楕円 540"/>
        <xdr:cNvSpPr/>
      </xdr:nvSpPr>
      <xdr:spPr>
        <a:xfrm>
          <a:off x="154305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39006</xdr:rowOff>
    </xdr:from>
    <xdr:ext cx="534377" cy="259045"/>
    <xdr:sp macro="" textlink="">
      <xdr:nvSpPr>
        <xdr:cNvPr id="542" name="テキスト ボックス 541"/>
        <xdr:cNvSpPr txBox="1"/>
      </xdr:nvSpPr>
      <xdr:spPr>
        <a:xfrm>
          <a:off x="15214111" y="60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18555</xdr:rowOff>
    </xdr:from>
    <xdr:to>
      <xdr:col>21</xdr:col>
      <xdr:colOff>212725</xdr:colOff>
      <xdr:row>36</xdr:row>
      <xdr:rowOff>120155</xdr:rowOff>
    </xdr:to>
    <xdr:sp macro="" textlink="">
      <xdr:nvSpPr>
        <xdr:cNvPr id="543" name="円/楕円 542"/>
        <xdr:cNvSpPr/>
      </xdr:nvSpPr>
      <xdr:spPr>
        <a:xfrm>
          <a:off x="14541500" y="61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136682</xdr:rowOff>
    </xdr:from>
    <xdr:ext cx="534377" cy="259045"/>
    <xdr:sp macro="" textlink="">
      <xdr:nvSpPr>
        <xdr:cNvPr id="544" name="テキスト ボックス 543"/>
        <xdr:cNvSpPr txBox="1"/>
      </xdr:nvSpPr>
      <xdr:spPr>
        <a:xfrm>
          <a:off x="14325111" y="596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137846</xdr:rowOff>
    </xdr:from>
    <xdr:to>
      <xdr:col>20</xdr:col>
      <xdr:colOff>9525</xdr:colOff>
      <xdr:row>37</xdr:row>
      <xdr:rowOff>67996</xdr:rowOff>
    </xdr:to>
    <xdr:sp macro="" textlink="">
      <xdr:nvSpPr>
        <xdr:cNvPr id="545" name="円/楕円 544"/>
        <xdr:cNvSpPr/>
      </xdr:nvSpPr>
      <xdr:spPr>
        <a:xfrm>
          <a:off x="13652500" y="63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84523</xdr:rowOff>
    </xdr:from>
    <xdr:ext cx="534377" cy="259045"/>
    <xdr:sp macro="" textlink="">
      <xdr:nvSpPr>
        <xdr:cNvPr id="546" name="テキスト ボックス 545"/>
        <xdr:cNvSpPr txBox="1"/>
      </xdr:nvSpPr>
      <xdr:spPr>
        <a:xfrm>
          <a:off x="13436111" y="608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132029</xdr:rowOff>
    </xdr:from>
    <xdr:to>
      <xdr:col>18</xdr:col>
      <xdr:colOff>492125</xdr:colOff>
      <xdr:row>37</xdr:row>
      <xdr:rowOff>62179</xdr:rowOff>
    </xdr:to>
    <xdr:sp macro="" textlink="">
      <xdr:nvSpPr>
        <xdr:cNvPr id="547" name="円/楕円 546"/>
        <xdr:cNvSpPr/>
      </xdr:nvSpPr>
      <xdr:spPr>
        <a:xfrm>
          <a:off x="12763500" y="63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78706</xdr:rowOff>
    </xdr:from>
    <xdr:ext cx="534377" cy="259045"/>
    <xdr:sp macro="" textlink="">
      <xdr:nvSpPr>
        <xdr:cNvPr id="548" name="テキスト ボックス 547"/>
        <xdr:cNvSpPr txBox="1"/>
      </xdr:nvSpPr>
      <xdr:spPr>
        <a:xfrm>
          <a:off x="12547111" y="60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150250</xdr:rowOff>
    </xdr:from>
    <xdr:to>
      <xdr:col>23</xdr:col>
      <xdr:colOff>517525</xdr:colOff>
      <xdr:row>58</xdr:row>
      <xdr:rowOff>48</xdr:rowOff>
    </xdr:to>
    <xdr:cxnSp macro="">
      <xdr:nvCxnSpPr>
        <xdr:cNvPr id="577" name="直線コネクタ 576"/>
        <xdr:cNvCxnSpPr/>
      </xdr:nvCxnSpPr>
      <xdr:spPr>
        <a:xfrm>
          <a:off x="15481300" y="9922900"/>
          <a:ext cx="8382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150250</xdr:rowOff>
    </xdr:from>
    <xdr:to>
      <xdr:col>22</xdr:col>
      <xdr:colOff>365125</xdr:colOff>
      <xdr:row>58</xdr:row>
      <xdr:rowOff>36316</xdr:rowOff>
    </xdr:to>
    <xdr:cxnSp macro="">
      <xdr:nvCxnSpPr>
        <xdr:cNvPr id="580" name="直線コネクタ 579"/>
        <xdr:cNvCxnSpPr/>
      </xdr:nvCxnSpPr>
      <xdr:spPr>
        <a:xfrm flipV="1">
          <a:off x="14592300" y="9922900"/>
          <a:ext cx="889000" cy="5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109261</xdr:rowOff>
    </xdr:from>
    <xdr:to>
      <xdr:col>22</xdr:col>
      <xdr:colOff>415925</xdr:colOff>
      <xdr:row>58</xdr:row>
      <xdr:rowOff>39411</xdr:rowOff>
    </xdr:to>
    <xdr:sp macro="" textlink="">
      <xdr:nvSpPr>
        <xdr:cNvPr id="581" name="フローチャート : 判断 580"/>
        <xdr:cNvSpPr/>
      </xdr:nvSpPr>
      <xdr:spPr>
        <a:xfrm>
          <a:off x="15430500" y="98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30538</xdr:rowOff>
    </xdr:from>
    <xdr:ext cx="534377" cy="259045"/>
    <xdr:sp macro="" textlink="">
      <xdr:nvSpPr>
        <xdr:cNvPr id="582" name="テキスト ボックス 581"/>
        <xdr:cNvSpPr txBox="1"/>
      </xdr:nvSpPr>
      <xdr:spPr>
        <a:xfrm>
          <a:off x="15214111" y="997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34254</xdr:rowOff>
    </xdr:from>
    <xdr:to>
      <xdr:col>21</xdr:col>
      <xdr:colOff>161925</xdr:colOff>
      <xdr:row>58</xdr:row>
      <xdr:rowOff>36316</xdr:rowOff>
    </xdr:to>
    <xdr:cxnSp macro="">
      <xdr:nvCxnSpPr>
        <xdr:cNvPr id="583" name="直線コネクタ 582"/>
        <xdr:cNvCxnSpPr/>
      </xdr:nvCxnSpPr>
      <xdr:spPr>
        <a:xfrm>
          <a:off x="13703300" y="9978354"/>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127526</xdr:rowOff>
    </xdr:from>
    <xdr:to>
      <xdr:col>21</xdr:col>
      <xdr:colOff>212725</xdr:colOff>
      <xdr:row>58</xdr:row>
      <xdr:rowOff>57676</xdr:rowOff>
    </xdr:to>
    <xdr:sp macro="" textlink="">
      <xdr:nvSpPr>
        <xdr:cNvPr id="584" name="フローチャート : 判断 583"/>
        <xdr:cNvSpPr/>
      </xdr:nvSpPr>
      <xdr:spPr>
        <a:xfrm>
          <a:off x="14541500" y="990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74203</xdr:rowOff>
    </xdr:from>
    <xdr:ext cx="534377" cy="259045"/>
    <xdr:sp macro="" textlink="">
      <xdr:nvSpPr>
        <xdr:cNvPr id="585" name="テキスト ボックス 584"/>
        <xdr:cNvSpPr txBox="1"/>
      </xdr:nvSpPr>
      <xdr:spPr>
        <a:xfrm>
          <a:off x="14325111" y="96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22855</xdr:rowOff>
    </xdr:from>
    <xdr:to>
      <xdr:col>19</xdr:col>
      <xdr:colOff>644525</xdr:colOff>
      <xdr:row>58</xdr:row>
      <xdr:rowOff>34254</xdr:rowOff>
    </xdr:to>
    <xdr:cxnSp macro="">
      <xdr:nvCxnSpPr>
        <xdr:cNvPr id="586" name="直線コネクタ 585"/>
        <xdr:cNvCxnSpPr/>
      </xdr:nvCxnSpPr>
      <xdr:spPr>
        <a:xfrm>
          <a:off x="12814300" y="9966955"/>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118618</xdr:rowOff>
    </xdr:from>
    <xdr:to>
      <xdr:col>20</xdr:col>
      <xdr:colOff>9525</xdr:colOff>
      <xdr:row>58</xdr:row>
      <xdr:rowOff>48768</xdr:rowOff>
    </xdr:to>
    <xdr:sp macro="" textlink="">
      <xdr:nvSpPr>
        <xdr:cNvPr id="587" name="フローチャート : 判断 586"/>
        <xdr:cNvSpPr/>
      </xdr:nvSpPr>
      <xdr:spPr>
        <a:xfrm>
          <a:off x="13652500" y="98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65295</xdr:rowOff>
    </xdr:from>
    <xdr:ext cx="534377" cy="259045"/>
    <xdr:sp macro="" textlink="">
      <xdr:nvSpPr>
        <xdr:cNvPr id="588" name="テキスト ボックス 587"/>
        <xdr:cNvSpPr txBox="1"/>
      </xdr:nvSpPr>
      <xdr:spPr>
        <a:xfrm>
          <a:off x="13436111" y="96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131599</xdr:rowOff>
    </xdr:from>
    <xdr:to>
      <xdr:col>18</xdr:col>
      <xdr:colOff>492125</xdr:colOff>
      <xdr:row>58</xdr:row>
      <xdr:rowOff>61749</xdr:rowOff>
    </xdr:to>
    <xdr:sp macro="" textlink="">
      <xdr:nvSpPr>
        <xdr:cNvPr id="589" name="フローチャート : 判断 588"/>
        <xdr:cNvSpPr/>
      </xdr:nvSpPr>
      <xdr:spPr>
        <a:xfrm>
          <a:off x="12763500" y="99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78276</xdr:rowOff>
    </xdr:from>
    <xdr:ext cx="534377" cy="259045"/>
    <xdr:sp macro="" textlink="">
      <xdr:nvSpPr>
        <xdr:cNvPr id="590" name="テキスト ボックス 589"/>
        <xdr:cNvSpPr txBox="1"/>
      </xdr:nvSpPr>
      <xdr:spPr>
        <a:xfrm>
          <a:off x="12547111" y="96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120698</xdr:rowOff>
    </xdr:from>
    <xdr:to>
      <xdr:col>23</xdr:col>
      <xdr:colOff>568325</xdr:colOff>
      <xdr:row>58</xdr:row>
      <xdr:rowOff>50848</xdr:rowOff>
    </xdr:to>
    <xdr:sp macro="" textlink="">
      <xdr:nvSpPr>
        <xdr:cNvPr id="596" name="円/楕円 595"/>
        <xdr:cNvSpPr/>
      </xdr:nvSpPr>
      <xdr:spPr>
        <a:xfrm>
          <a:off x="16268700" y="989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99125</xdr:rowOff>
    </xdr:from>
    <xdr:ext cx="534377" cy="259045"/>
    <xdr:sp macro="" textlink="">
      <xdr:nvSpPr>
        <xdr:cNvPr id="597" name="教育費該当値テキスト"/>
        <xdr:cNvSpPr txBox="1"/>
      </xdr:nvSpPr>
      <xdr:spPr>
        <a:xfrm>
          <a:off x="16370300" y="987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56,654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99450</xdr:rowOff>
    </xdr:from>
    <xdr:to>
      <xdr:col>22</xdr:col>
      <xdr:colOff>415925</xdr:colOff>
      <xdr:row>58</xdr:row>
      <xdr:rowOff>29600</xdr:rowOff>
    </xdr:to>
    <xdr:sp macro="" textlink="">
      <xdr:nvSpPr>
        <xdr:cNvPr id="598" name="円/楕円 597"/>
        <xdr:cNvSpPr/>
      </xdr:nvSpPr>
      <xdr:spPr>
        <a:xfrm>
          <a:off x="15430500" y="98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46127</xdr:rowOff>
    </xdr:from>
    <xdr:ext cx="534377" cy="259045"/>
    <xdr:sp macro="" textlink="">
      <xdr:nvSpPr>
        <xdr:cNvPr id="599" name="テキスト ボックス 598"/>
        <xdr:cNvSpPr txBox="1"/>
      </xdr:nvSpPr>
      <xdr:spPr>
        <a:xfrm>
          <a:off x="15214111" y="964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156966</xdr:rowOff>
    </xdr:from>
    <xdr:to>
      <xdr:col>21</xdr:col>
      <xdr:colOff>212725</xdr:colOff>
      <xdr:row>58</xdr:row>
      <xdr:rowOff>87116</xdr:rowOff>
    </xdr:to>
    <xdr:sp macro="" textlink="">
      <xdr:nvSpPr>
        <xdr:cNvPr id="600" name="円/楕円 599"/>
        <xdr:cNvSpPr/>
      </xdr:nvSpPr>
      <xdr:spPr>
        <a:xfrm>
          <a:off x="14541500" y="99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78243</xdr:rowOff>
    </xdr:from>
    <xdr:ext cx="534377" cy="259045"/>
    <xdr:sp macro="" textlink="">
      <xdr:nvSpPr>
        <xdr:cNvPr id="601" name="テキスト ボックス 600"/>
        <xdr:cNvSpPr txBox="1"/>
      </xdr:nvSpPr>
      <xdr:spPr>
        <a:xfrm>
          <a:off x="14325111" y="1002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154904</xdr:rowOff>
    </xdr:from>
    <xdr:to>
      <xdr:col>20</xdr:col>
      <xdr:colOff>9525</xdr:colOff>
      <xdr:row>58</xdr:row>
      <xdr:rowOff>85054</xdr:rowOff>
    </xdr:to>
    <xdr:sp macro="" textlink="">
      <xdr:nvSpPr>
        <xdr:cNvPr id="602" name="円/楕円 601"/>
        <xdr:cNvSpPr/>
      </xdr:nvSpPr>
      <xdr:spPr>
        <a:xfrm>
          <a:off x="13652500" y="99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76181</xdr:rowOff>
    </xdr:from>
    <xdr:ext cx="534377" cy="259045"/>
    <xdr:sp macro="" textlink="">
      <xdr:nvSpPr>
        <xdr:cNvPr id="603" name="テキスト ボックス 602"/>
        <xdr:cNvSpPr txBox="1"/>
      </xdr:nvSpPr>
      <xdr:spPr>
        <a:xfrm>
          <a:off x="13436111" y="10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143505</xdr:rowOff>
    </xdr:from>
    <xdr:to>
      <xdr:col>18</xdr:col>
      <xdr:colOff>492125</xdr:colOff>
      <xdr:row>58</xdr:row>
      <xdr:rowOff>73655</xdr:rowOff>
    </xdr:to>
    <xdr:sp macro="" textlink="">
      <xdr:nvSpPr>
        <xdr:cNvPr id="604" name="円/楕円 603"/>
        <xdr:cNvSpPr/>
      </xdr:nvSpPr>
      <xdr:spPr>
        <a:xfrm>
          <a:off x="12763500" y="99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64782</xdr:rowOff>
    </xdr:from>
    <xdr:ext cx="534377" cy="259045"/>
    <xdr:sp macro="" textlink="">
      <xdr:nvSpPr>
        <xdr:cNvPr id="605" name="テキスト ボックス 604"/>
        <xdr:cNvSpPr txBox="1"/>
      </xdr:nvSpPr>
      <xdr:spPr>
        <a:xfrm>
          <a:off x="12547111" y="100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63653</xdr:rowOff>
    </xdr:from>
    <xdr:to>
      <xdr:col>23</xdr:col>
      <xdr:colOff>517525</xdr:colOff>
      <xdr:row>78</xdr:row>
      <xdr:rowOff>106287</xdr:rowOff>
    </xdr:to>
    <xdr:cxnSp macro="">
      <xdr:nvCxnSpPr>
        <xdr:cNvPr id="634" name="直線コネクタ 633"/>
        <xdr:cNvCxnSpPr/>
      </xdr:nvCxnSpPr>
      <xdr:spPr>
        <a:xfrm>
          <a:off x="15481300" y="12922403"/>
          <a:ext cx="838200" cy="55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81463</xdr:rowOff>
    </xdr:from>
    <xdr:ext cx="469744" cy="259045"/>
    <xdr:sp macro="" textlink="">
      <xdr:nvSpPr>
        <xdr:cNvPr id="635" name="災害復旧費平均値テキスト"/>
        <xdr:cNvSpPr txBox="1"/>
      </xdr:nvSpPr>
      <xdr:spPr>
        <a:xfrm>
          <a:off x="16370300" y="1345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63653</xdr:rowOff>
    </xdr:from>
    <xdr:to>
      <xdr:col>22</xdr:col>
      <xdr:colOff>365125</xdr:colOff>
      <xdr:row>77</xdr:row>
      <xdr:rowOff>66433</xdr:rowOff>
    </xdr:to>
    <xdr:cxnSp macro="">
      <xdr:nvCxnSpPr>
        <xdr:cNvPr id="637" name="直線コネクタ 636"/>
        <xdr:cNvCxnSpPr/>
      </xdr:nvCxnSpPr>
      <xdr:spPr>
        <a:xfrm flipV="1">
          <a:off x="14592300" y="12922403"/>
          <a:ext cx="889000" cy="34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30607</xdr:rowOff>
    </xdr:from>
    <xdr:to>
      <xdr:col>22</xdr:col>
      <xdr:colOff>415925</xdr:colOff>
      <xdr:row>78</xdr:row>
      <xdr:rowOff>132207</xdr:rowOff>
    </xdr:to>
    <xdr:sp macro="" textlink="">
      <xdr:nvSpPr>
        <xdr:cNvPr id="638" name="フローチャート : 判断 637"/>
        <xdr:cNvSpPr/>
      </xdr:nvSpPr>
      <xdr:spPr>
        <a:xfrm>
          <a:off x="1543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123334</xdr:rowOff>
    </xdr:from>
    <xdr:ext cx="469744" cy="259045"/>
    <xdr:sp macro="" textlink="">
      <xdr:nvSpPr>
        <xdr:cNvPr id="639" name="テキスト ボックス 638"/>
        <xdr:cNvSpPr txBox="1"/>
      </xdr:nvSpPr>
      <xdr:spPr>
        <a:xfrm>
          <a:off x="15246427"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13779</xdr:rowOff>
    </xdr:from>
    <xdr:to>
      <xdr:col>21</xdr:col>
      <xdr:colOff>161925</xdr:colOff>
      <xdr:row>77</xdr:row>
      <xdr:rowOff>66433</xdr:rowOff>
    </xdr:to>
    <xdr:cxnSp macro="">
      <xdr:nvCxnSpPr>
        <xdr:cNvPr id="640" name="直線コネクタ 639"/>
        <xdr:cNvCxnSpPr/>
      </xdr:nvCxnSpPr>
      <xdr:spPr>
        <a:xfrm>
          <a:off x="13703300" y="13043979"/>
          <a:ext cx="889000" cy="22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37731</xdr:rowOff>
    </xdr:from>
    <xdr:to>
      <xdr:col>21</xdr:col>
      <xdr:colOff>212725</xdr:colOff>
      <xdr:row>78</xdr:row>
      <xdr:rowOff>139331</xdr:rowOff>
    </xdr:to>
    <xdr:sp macro="" textlink="">
      <xdr:nvSpPr>
        <xdr:cNvPr id="641" name="フローチャート : 判断 640"/>
        <xdr:cNvSpPr/>
      </xdr:nvSpPr>
      <xdr:spPr>
        <a:xfrm>
          <a:off x="14541500" y="1341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130458</xdr:rowOff>
    </xdr:from>
    <xdr:ext cx="469744" cy="259045"/>
    <xdr:sp macro="" textlink="">
      <xdr:nvSpPr>
        <xdr:cNvPr id="642" name="テキスト ボックス 641"/>
        <xdr:cNvSpPr txBox="1"/>
      </xdr:nvSpPr>
      <xdr:spPr>
        <a:xfrm>
          <a:off x="14357427" y="1350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13779</xdr:rowOff>
    </xdr:from>
    <xdr:to>
      <xdr:col>19</xdr:col>
      <xdr:colOff>644525</xdr:colOff>
      <xdr:row>77</xdr:row>
      <xdr:rowOff>138824</xdr:rowOff>
    </xdr:to>
    <xdr:cxnSp macro="">
      <xdr:nvCxnSpPr>
        <xdr:cNvPr id="643" name="直線コネクタ 642"/>
        <xdr:cNvCxnSpPr/>
      </xdr:nvCxnSpPr>
      <xdr:spPr>
        <a:xfrm flipV="1">
          <a:off x="12814300" y="13043979"/>
          <a:ext cx="889000" cy="29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97320</xdr:rowOff>
    </xdr:from>
    <xdr:to>
      <xdr:col>20</xdr:col>
      <xdr:colOff>9525</xdr:colOff>
      <xdr:row>76</xdr:row>
      <xdr:rowOff>27471</xdr:rowOff>
    </xdr:to>
    <xdr:sp macro="" textlink="">
      <xdr:nvSpPr>
        <xdr:cNvPr id="644" name="フローチャート : 判断 643"/>
        <xdr:cNvSpPr/>
      </xdr:nvSpPr>
      <xdr:spPr>
        <a:xfrm>
          <a:off x="13652500" y="129560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43997</xdr:rowOff>
    </xdr:from>
    <xdr:ext cx="534377" cy="259045"/>
    <xdr:sp macro="" textlink="">
      <xdr:nvSpPr>
        <xdr:cNvPr id="645" name="テキスト ボックス 644"/>
        <xdr:cNvSpPr txBox="1"/>
      </xdr:nvSpPr>
      <xdr:spPr>
        <a:xfrm>
          <a:off x="13436111" y="127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83262</xdr:rowOff>
    </xdr:from>
    <xdr:to>
      <xdr:col>18</xdr:col>
      <xdr:colOff>492125</xdr:colOff>
      <xdr:row>78</xdr:row>
      <xdr:rowOff>13412</xdr:rowOff>
    </xdr:to>
    <xdr:sp macro="" textlink="">
      <xdr:nvSpPr>
        <xdr:cNvPr id="646" name="フローチャート : 判断 645"/>
        <xdr:cNvSpPr/>
      </xdr:nvSpPr>
      <xdr:spPr>
        <a:xfrm>
          <a:off x="12763500" y="132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29939</xdr:rowOff>
    </xdr:from>
    <xdr:ext cx="469744" cy="259045"/>
    <xdr:sp macro="" textlink="">
      <xdr:nvSpPr>
        <xdr:cNvPr id="647" name="テキスト ボックス 646"/>
        <xdr:cNvSpPr txBox="1"/>
      </xdr:nvSpPr>
      <xdr:spPr>
        <a:xfrm>
          <a:off x="12579427" y="1306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55487</xdr:rowOff>
    </xdr:from>
    <xdr:to>
      <xdr:col>23</xdr:col>
      <xdr:colOff>568325</xdr:colOff>
      <xdr:row>78</xdr:row>
      <xdr:rowOff>157087</xdr:rowOff>
    </xdr:to>
    <xdr:sp macro="" textlink="">
      <xdr:nvSpPr>
        <xdr:cNvPr id="653" name="円/楕円 652"/>
        <xdr:cNvSpPr/>
      </xdr:nvSpPr>
      <xdr:spPr>
        <a:xfrm>
          <a:off x="16268700" y="134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14864</xdr:rowOff>
    </xdr:from>
    <xdr:ext cx="469744" cy="259045"/>
    <xdr:sp macro="" textlink="">
      <xdr:nvSpPr>
        <xdr:cNvPr id="654" name="災害復旧費該当値テキスト"/>
        <xdr:cNvSpPr txBox="1"/>
      </xdr:nvSpPr>
      <xdr:spPr>
        <a:xfrm>
          <a:off x="16370300" y="1321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12853</xdr:rowOff>
    </xdr:from>
    <xdr:to>
      <xdr:col>22</xdr:col>
      <xdr:colOff>415925</xdr:colOff>
      <xdr:row>75</xdr:row>
      <xdr:rowOff>114453</xdr:rowOff>
    </xdr:to>
    <xdr:sp macro="" textlink="">
      <xdr:nvSpPr>
        <xdr:cNvPr id="655" name="円/楕円 654"/>
        <xdr:cNvSpPr/>
      </xdr:nvSpPr>
      <xdr:spPr>
        <a:xfrm>
          <a:off x="15430500" y="128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130980</xdr:rowOff>
    </xdr:from>
    <xdr:ext cx="534377" cy="259045"/>
    <xdr:sp macro="" textlink="">
      <xdr:nvSpPr>
        <xdr:cNvPr id="656" name="テキスト ボックス 655"/>
        <xdr:cNvSpPr txBox="1"/>
      </xdr:nvSpPr>
      <xdr:spPr>
        <a:xfrm>
          <a:off x="15214111" y="1264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15633</xdr:rowOff>
    </xdr:from>
    <xdr:to>
      <xdr:col>21</xdr:col>
      <xdr:colOff>212725</xdr:colOff>
      <xdr:row>77</xdr:row>
      <xdr:rowOff>117233</xdr:rowOff>
    </xdr:to>
    <xdr:sp macro="" textlink="">
      <xdr:nvSpPr>
        <xdr:cNvPr id="657" name="円/楕円 656"/>
        <xdr:cNvSpPr/>
      </xdr:nvSpPr>
      <xdr:spPr>
        <a:xfrm>
          <a:off x="14541500" y="132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133760</xdr:rowOff>
    </xdr:from>
    <xdr:ext cx="469744" cy="259045"/>
    <xdr:sp macro="" textlink="">
      <xdr:nvSpPr>
        <xdr:cNvPr id="658" name="テキスト ボックス 657"/>
        <xdr:cNvSpPr txBox="1"/>
      </xdr:nvSpPr>
      <xdr:spPr>
        <a:xfrm>
          <a:off x="14357427" y="129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134430</xdr:rowOff>
    </xdr:from>
    <xdr:to>
      <xdr:col>20</xdr:col>
      <xdr:colOff>9525</xdr:colOff>
      <xdr:row>76</xdr:row>
      <xdr:rowOff>64579</xdr:rowOff>
    </xdr:to>
    <xdr:sp macro="" textlink="">
      <xdr:nvSpPr>
        <xdr:cNvPr id="659" name="円/楕円 658"/>
        <xdr:cNvSpPr/>
      </xdr:nvSpPr>
      <xdr:spPr>
        <a:xfrm>
          <a:off x="13652500" y="129931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55706</xdr:rowOff>
    </xdr:from>
    <xdr:ext cx="534377" cy="259045"/>
    <xdr:sp macro="" textlink="">
      <xdr:nvSpPr>
        <xdr:cNvPr id="660" name="テキスト ボックス 659"/>
        <xdr:cNvSpPr txBox="1"/>
      </xdr:nvSpPr>
      <xdr:spPr>
        <a:xfrm>
          <a:off x="13436111" y="130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88024</xdr:rowOff>
    </xdr:from>
    <xdr:to>
      <xdr:col>18</xdr:col>
      <xdr:colOff>492125</xdr:colOff>
      <xdr:row>78</xdr:row>
      <xdr:rowOff>18174</xdr:rowOff>
    </xdr:to>
    <xdr:sp macro="" textlink="">
      <xdr:nvSpPr>
        <xdr:cNvPr id="661" name="円/楕円 660"/>
        <xdr:cNvSpPr/>
      </xdr:nvSpPr>
      <xdr:spPr>
        <a:xfrm>
          <a:off x="12763500" y="132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9301</xdr:rowOff>
    </xdr:from>
    <xdr:ext cx="469744" cy="259045"/>
    <xdr:sp macro="" textlink="">
      <xdr:nvSpPr>
        <xdr:cNvPr id="662" name="テキスト ボックス 661"/>
        <xdr:cNvSpPr txBox="1"/>
      </xdr:nvSpPr>
      <xdr:spPr>
        <a:xfrm>
          <a:off x="12579427" y="133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142421</xdr:rowOff>
    </xdr:from>
    <xdr:to>
      <xdr:col>23</xdr:col>
      <xdr:colOff>517525</xdr:colOff>
      <xdr:row>94</xdr:row>
      <xdr:rowOff>144196</xdr:rowOff>
    </xdr:to>
    <xdr:cxnSp macro="">
      <xdr:nvCxnSpPr>
        <xdr:cNvPr id="691" name="直線コネクタ 690"/>
        <xdr:cNvCxnSpPr/>
      </xdr:nvCxnSpPr>
      <xdr:spPr>
        <a:xfrm flipV="1">
          <a:off x="15481300" y="16258721"/>
          <a:ext cx="8382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35658</xdr:rowOff>
    </xdr:from>
    <xdr:ext cx="534377" cy="259045"/>
    <xdr:sp macro="" textlink="">
      <xdr:nvSpPr>
        <xdr:cNvPr id="692" name="公債費平均値テキスト"/>
        <xdr:cNvSpPr txBox="1"/>
      </xdr:nvSpPr>
      <xdr:spPr>
        <a:xfrm>
          <a:off x="16370300" y="1649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98163</xdr:rowOff>
    </xdr:from>
    <xdr:to>
      <xdr:col>22</xdr:col>
      <xdr:colOff>365125</xdr:colOff>
      <xdr:row>94</xdr:row>
      <xdr:rowOff>144196</xdr:rowOff>
    </xdr:to>
    <xdr:cxnSp macro="">
      <xdr:nvCxnSpPr>
        <xdr:cNvPr id="694" name="直線コネクタ 693"/>
        <xdr:cNvCxnSpPr/>
      </xdr:nvCxnSpPr>
      <xdr:spPr>
        <a:xfrm>
          <a:off x="14592300" y="16214463"/>
          <a:ext cx="889000" cy="4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695" name="フローチャート : 判断 694"/>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12433</xdr:rowOff>
    </xdr:from>
    <xdr:ext cx="534377" cy="259045"/>
    <xdr:sp macro="" textlink="">
      <xdr:nvSpPr>
        <xdr:cNvPr id="696" name="テキスト ボックス 695"/>
        <xdr:cNvSpPr txBox="1"/>
      </xdr:nvSpPr>
      <xdr:spPr>
        <a:xfrm>
          <a:off x="15214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81293</xdr:rowOff>
    </xdr:from>
    <xdr:to>
      <xdr:col>21</xdr:col>
      <xdr:colOff>161925</xdr:colOff>
      <xdr:row>94</xdr:row>
      <xdr:rowOff>98163</xdr:rowOff>
    </xdr:to>
    <xdr:cxnSp macro="">
      <xdr:nvCxnSpPr>
        <xdr:cNvPr id="697" name="直線コネクタ 696"/>
        <xdr:cNvCxnSpPr/>
      </xdr:nvCxnSpPr>
      <xdr:spPr>
        <a:xfrm>
          <a:off x="13703300" y="16197593"/>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698" name="フローチャート : 判断 697"/>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166950</xdr:rowOff>
    </xdr:from>
    <xdr:ext cx="534377" cy="259045"/>
    <xdr:sp macro="" textlink="">
      <xdr:nvSpPr>
        <xdr:cNvPr id="699" name="テキスト ボックス 698"/>
        <xdr:cNvSpPr txBox="1"/>
      </xdr:nvSpPr>
      <xdr:spPr>
        <a:xfrm>
          <a:off x="14325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81293</xdr:rowOff>
    </xdr:from>
    <xdr:to>
      <xdr:col>19</xdr:col>
      <xdr:colOff>644525</xdr:colOff>
      <xdr:row>94</xdr:row>
      <xdr:rowOff>85750</xdr:rowOff>
    </xdr:to>
    <xdr:cxnSp macro="">
      <xdr:nvCxnSpPr>
        <xdr:cNvPr id="700" name="直線コネクタ 699"/>
        <xdr:cNvCxnSpPr/>
      </xdr:nvCxnSpPr>
      <xdr:spPr>
        <a:xfrm flipV="1">
          <a:off x="12814300" y="16197593"/>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1" name="フローチャート : 判断 700"/>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168536</xdr:rowOff>
    </xdr:from>
    <xdr:ext cx="534377" cy="259045"/>
    <xdr:sp macro="" textlink="">
      <xdr:nvSpPr>
        <xdr:cNvPr id="702" name="テキスト ボックス 701"/>
        <xdr:cNvSpPr txBox="1"/>
      </xdr:nvSpPr>
      <xdr:spPr>
        <a:xfrm>
          <a:off x="13436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3" name="フローチャート : 判断 702"/>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154636</xdr:rowOff>
    </xdr:from>
    <xdr:ext cx="534377" cy="259045"/>
    <xdr:sp macro="" textlink="">
      <xdr:nvSpPr>
        <xdr:cNvPr id="704" name="テキスト ボックス 703"/>
        <xdr:cNvSpPr txBox="1"/>
      </xdr:nvSpPr>
      <xdr:spPr>
        <a:xfrm>
          <a:off x="12547111" y="166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91621</xdr:rowOff>
    </xdr:from>
    <xdr:to>
      <xdr:col>23</xdr:col>
      <xdr:colOff>568325</xdr:colOff>
      <xdr:row>95</xdr:row>
      <xdr:rowOff>21771</xdr:rowOff>
    </xdr:to>
    <xdr:sp macro="" textlink="">
      <xdr:nvSpPr>
        <xdr:cNvPr id="710" name="円/楕円 709"/>
        <xdr:cNvSpPr/>
      </xdr:nvSpPr>
      <xdr:spPr>
        <a:xfrm>
          <a:off x="16268700" y="162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114498</xdr:rowOff>
    </xdr:from>
    <xdr:ext cx="534377" cy="259045"/>
    <xdr:sp macro="" textlink="">
      <xdr:nvSpPr>
        <xdr:cNvPr id="711" name="公債費該当値テキスト"/>
        <xdr:cNvSpPr txBox="1"/>
      </xdr:nvSpPr>
      <xdr:spPr>
        <a:xfrm>
          <a:off x="16370300" y="16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99,643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93396</xdr:rowOff>
    </xdr:from>
    <xdr:to>
      <xdr:col>22</xdr:col>
      <xdr:colOff>415925</xdr:colOff>
      <xdr:row>95</xdr:row>
      <xdr:rowOff>23546</xdr:rowOff>
    </xdr:to>
    <xdr:sp macro="" textlink="">
      <xdr:nvSpPr>
        <xdr:cNvPr id="712" name="円/楕円 711"/>
        <xdr:cNvSpPr/>
      </xdr:nvSpPr>
      <xdr:spPr>
        <a:xfrm>
          <a:off x="15430500" y="162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40073</xdr:rowOff>
    </xdr:from>
    <xdr:ext cx="534377" cy="259045"/>
    <xdr:sp macro="" textlink="">
      <xdr:nvSpPr>
        <xdr:cNvPr id="713" name="テキスト ボックス 712"/>
        <xdr:cNvSpPr txBox="1"/>
      </xdr:nvSpPr>
      <xdr:spPr>
        <a:xfrm>
          <a:off x="15214111" y="159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99,410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47363</xdr:rowOff>
    </xdr:from>
    <xdr:to>
      <xdr:col>21</xdr:col>
      <xdr:colOff>212725</xdr:colOff>
      <xdr:row>94</xdr:row>
      <xdr:rowOff>148963</xdr:rowOff>
    </xdr:to>
    <xdr:sp macro="" textlink="">
      <xdr:nvSpPr>
        <xdr:cNvPr id="714" name="円/楕円 713"/>
        <xdr:cNvSpPr/>
      </xdr:nvSpPr>
      <xdr:spPr>
        <a:xfrm>
          <a:off x="14541500" y="161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165490</xdr:rowOff>
    </xdr:from>
    <xdr:ext cx="599010" cy="259045"/>
    <xdr:sp macro="" textlink="">
      <xdr:nvSpPr>
        <xdr:cNvPr id="715" name="テキスト ボックス 714"/>
        <xdr:cNvSpPr txBox="1"/>
      </xdr:nvSpPr>
      <xdr:spPr>
        <a:xfrm>
          <a:off x="14292794" y="1593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30493</xdr:rowOff>
    </xdr:from>
    <xdr:to>
      <xdr:col>20</xdr:col>
      <xdr:colOff>9525</xdr:colOff>
      <xdr:row>94</xdr:row>
      <xdr:rowOff>132093</xdr:rowOff>
    </xdr:to>
    <xdr:sp macro="" textlink="">
      <xdr:nvSpPr>
        <xdr:cNvPr id="716" name="円/楕円 715"/>
        <xdr:cNvSpPr/>
      </xdr:nvSpPr>
      <xdr:spPr>
        <a:xfrm>
          <a:off x="13652500" y="161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148620</xdr:rowOff>
    </xdr:from>
    <xdr:ext cx="599010" cy="259045"/>
    <xdr:sp macro="" textlink="">
      <xdr:nvSpPr>
        <xdr:cNvPr id="717" name="テキスト ボックス 716"/>
        <xdr:cNvSpPr txBox="1"/>
      </xdr:nvSpPr>
      <xdr:spPr>
        <a:xfrm>
          <a:off x="13403794" y="1592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107,665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34950</xdr:rowOff>
    </xdr:from>
    <xdr:to>
      <xdr:col>18</xdr:col>
      <xdr:colOff>492125</xdr:colOff>
      <xdr:row>94</xdr:row>
      <xdr:rowOff>136550</xdr:rowOff>
    </xdr:to>
    <xdr:sp macro="" textlink="">
      <xdr:nvSpPr>
        <xdr:cNvPr id="718" name="円/楕円 717"/>
        <xdr:cNvSpPr/>
      </xdr:nvSpPr>
      <xdr:spPr>
        <a:xfrm>
          <a:off x="12763500" y="161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153077</xdr:rowOff>
    </xdr:from>
    <xdr:ext cx="599010" cy="259045"/>
    <xdr:sp macro="" textlink="">
      <xdr:nvSpPr>
        <xdr:cNvPr id="719" name="テキスト ボックス 718"/>
        <xdr:cNvSpPr txBox="1"/>
      </xdr:nvSpPr>
      <xdr:spPr>
        <a:xfrm>
          <a:off x="12514794" y="1592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12482</xdr:rowOff>
    </xdr:from>
    <xdr:to>
      <xdr:col>31</xdr:col>
      <xdr:colOff>85725</xdr:colOff>
      <xdr:row>39</xdr:row>
      <xdr:rowOff>114082</xdr:rowOff>
    </xdr:to>
    <xdr:sp macro="" textlink="">
      <xdr:nvSpPr>
        <xdr:cNvPr id="754" name="フローチャート : 判断 753"/>
        <xdr:cNvSpPr/>
      </xdr:nvSpPr>
      <xdr:spPr>
        <a:xfrm>
          <a:off x="21272500" y="669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130609</xdr:rowOff>
    </xdr:from>
    <xdr:ext cx="378565" cy="259045"/>
    <xdr:sp macro="" textlink="">
      <xdr:nvSpPr>
        <xdr:cNvPr id="755" name="テキスト ボックス 754"/>
        <xdr:cNvSpPr txBox="1"/>
      </xdr:nvSpPr>
      <xdr:spPr>
        <a:xfrm>
          <a:off x="21134017" y="647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34689</xdr:rowOff>
    </xdr:from>
    <xdr:to>
      <xdr:col>29</xdr:col>
      <xdr:colOff>568325</xdr:colOff>
      <xdr:row>39</xdr:row>
      <xdr:rowOff>136289</xdr:rowOff>
    </xdr:to>
    <xdr:sp macro="" textlink="">
      <xdr:nvSpPr>
        <xdr:cNvPr id="757" name="フローチャート : 判断 756"/>
        <xdr:cNvSpPr/>
      </xdr:nvSpPr>
      <xdr:spPr>
        <a:xfrm>
          <a:off x="20383500" y="67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152816</xdr:rowOff>
    </xdr:from>
    <xdr:ext cx="313932" cy="259045"/>
    <xdr:sp macro="" textlink="">
      <xdr:nvSpPr>
        <xdr:cNvPr id="758" name="テキスト ボックス 757"/>
        <xdr:cNvSpPr txBox="1"/>
      </xdr:nvSpPr>
      <xdr:spPr>
        <a:xfrm>
          <a:off x="20277333" y="6496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40894</xdr:rowOff>
    </xdr:from>
    <xdr:to>
      <xdr:col>28</xdr:col>
      <xdr:colOff>365125</xdr:colOff>
      <xdr:row>39</xdr:row>
      <xdr:rowOff>142494</xdr:rowOff>
    </xdr:to>
    <xdr:sp macro="" textlink="">
      <xdr:nvSpPr>
        <xdr:cNvPr id="760" name="フローチャート : 判断 759"/>
        <xdr:cNvSpPr/>
      </xdr:nvSpPr>
      <xdr:spPr>
        <a:xfrm>
          <a:off x="19494500" y="672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159021</xdr:rowOff>
    </xdr:from>
    <xdr:ext cx="313932" cy="259045"/>
    <xdr:sp macro="" textlink="">
      <xdr:nvSpPr>
        <xdr:cNvPr id="761" name="テキスト ボックス 760"/>
        <xdr:cNvSpPr txBox="1"/>
      </xdr:nvSpPr>
      <xdr:spPr>
        <a:xfrm>
          <a:off x="19388333" y="6502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33220</xdr:rowOff>
    </xdr:from>
    <xdr:to>
      <xdr:col>27</xdr:col>
      <xdr:colOff>161925</xdr:colOff>
      <xdr:row>39</xdr:row>
      <xdr:rowOff>134820</xdr:rowOff>
    </xdr:to>
    <xdr:sp macro="" textlink="">
      <xdr:nvSpPr>
        <xdr:cNvPr id="762" name="フローチャート : 判断 761"/>
        <xdr:cNvSpPr/>
      </xdr:nvSpPr>
      <xdr:spPr>
        <a:xfrm>
          <a:off x="18605500" y="671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151347</xdr:rowOff>
    </xdr:from>
    <xdr:ext cx="313932" cy="259045"/>
    <xdr:sp macro="" textlink="">
      <xdr:nvSpPr>
        <xdr:cNvPr id="763" name="テキスト ボックス 762"/>
        <xdr:cNvSpPr txBox="1"/>
      </xdr:nvSpPr>
      <xdr:spPr>
        <a:xfrm>
          <a:off x="18499333" y="6494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議会費、総務費、民生費は、類似団体の平均を下回っている。</a:t>
          </a:r>
        </a:p>
        <a:p>
          <a:r>
            <a:rPr kumimoji="1" lang="ja-JP" altLang="en-US" sz="1100">
              <a:latin typeface="ＭＳ Ｐゴシック"/>
            </a:rPr>
            <a:t>　衛生費は、北但広域ごみ処理施設整備事業に対する負担金、公立浜坂病院に対する経営健全化補助金等の増高により、</a:t>
          </a:r>
          <a:r>
            <a:rPr kumimoji="1" lang="en-US" altLang="ja-JP" sz="1100">
              <a:latin typeface="ＭＳ Ｐゴシック"/>
            </a:rPr>
            <a:t>115,974</a:t>
          </a:r>
          <a:r>
            <a:rPr kumimoji="1" lang="ja-JP" altLang="en-US" sz="1100">
              <a:latin typeface="ＭＳ Ｐゴシック"/>
            </a:rPr>
            <a:t>円（類似団体比較</a:t>
          </a:r>
          <a:r>
            <a:rPr kumimoji="1" lang="en-US" altLang="ja-JP" sz="1100">
              <a:latin typeface="ＭＳ Ｐゴシック"/>
            </a:rPr>
            <a:t>65,400</a:t>
          </a:r>
          <a:r>
            <a:rPr kumimoji="1" lang="ja-JP" altLang="en-US" sz="1100">
              <a:latin typeface="ＭＳ Ｐゴシック"/>
            </a:rPr>
            <a:t>円高）、類似団体平均の約</a:t>
          </a:r>
          <a:r>
            <a:rPr kumimoji="1" lang="en-US" altLang="ja-JP" sz="1100">
              <a:latin typeface="ＭＳ Ｐゴシック"/>
            </a:rPr>
            <a:t>2.3</a:t>
          </a:r>
          <a:r>
            <a:rPr kumimoji="1" lang="ja-JP" altLang="en-US" sz="1100">
              <a:latin typeface="ＭＳ Ｐゴシック"/>
            </a:rPr>
            <a:t>倍となっている。</a:t>
          </a:r>
        </a:p>
        <a:p>
          <a:r>
            <a:rPr kumimoji="1" lang="ja-JP" altLang="en-US" sz="1100">
              <a:latin typeface="ＭＳ Ｐゴシック"/>
            </a:rPr>
            <a:t>　農林水産業費、商工費は、町の主要基幹産業に係る経費であり、特に畜産、漁業、観光産業など決算額が増高している。</a:t>
          </a:r>
        </a:p>
        <a:p>
          <a:r>
            <a:rPr kumimoji="1" lang="ja-JP" altLang="en-US" sz="1100">
              <a:latin typeface="ＭＳ Ｐゴシック"/>
            </a:rPr>
            <a:t>　土木費は、町の特色として冬季の除雪経費が含まれているため</a:t>
          </a:r>
          <a:r>
            <a:rPr kumimoji="1" lang="en-US" altLang="ja-JP" sz="1100">
              <a:latin typeface="ＭＳ Ｐゴシック"/>
            </a:rPr>
            <a:t>69,297</a:t>
          </a:r>
          <a:r>
            <a:rPr kumimoji="1" lang="ja-JP" altLang="en-US" sz="1100">
              <a:latin typeface="ＭＳ Ｐゴシック"/>
            </a:rPr>
            <a:t>円（類似団体比較</a:t>
          </a:r>
          <a:r>
            <a:rPr kumimoji="1" lang="en-US" altLang="ja-JP" sz="1100">
              <a:latin typeface="ＭＳ Ｐゴシック"/>
            </a:rPr>
            <a:t>13,897</a:t>
          </a:r>
          <a:r>
            <a:rPr kumimoji="1" lang="ja-JP" altLang="en-US" sz="1100">
              <a:latin typeface="ＭＳ Ｐゴシック"/>
            </a:rPr>
            <a:t>円高）で、類似団体平均</a:t>
          </a:r>
          <a:r>
            <a:rPr kumimoji="1" lang="en-US" altLang="ja-JP" sz="1100">
              <a:latin typeface="ＭＳ Ｐゴシック"/>
            </a:rPr>
            <a:t> </a:t>
          </a:r>
          <a:r>
            <a:rPr kumimoji="1" lang="ja-JP" altLang="en-US" sz="1100">
              <a:latin typeface="ＭＳ Ｐゴシック"/>
            </a:rPr>
            <a:t>の約</a:t>
          </a:r>
          <a:r>
            <a:rPr kumimoji="1" lang="en-US" altLang="ja-JP" sz="1100">
              <a:latin typeface="ＭＳ Ｐゴシック"/>
            </a:rPr>
            <a:t>1.3</a:t>
          </a:r>
          <a:r>
            <a:rPr kumimoji="1" lang="ja-JP" altLang="en-US" sz="1100">
              <a:latin typeface="ＭＳ Ｐゴシック"/>
            </a:rPr>
            <a:t>倍となっている。</a:t>
          </a:r>
        </a:p>
        <a:p>
          <a:r>
            <a:rPr kumimoji="1" lang="ja-JP" altLang="en-US" sz="1100">
              <a:latin typeface="ＭＳ Ｐゴシック"/>
            </a:rPr>
            <a:t>　公債費は、町合併前の地方債残高が多く、返済の最中であるため</a:t>
          </a:r>
          <a:r>
            <a:rPr kumimoji="1" lang="en-US" altLang="ja-JP" sz="1100">
              <a:latin typeface="ＭＳ Ｐゴシック"/>
            </a:rPr>
            <a:t>99,643</a:t>
          </a:r>
          <a:r>
            <a:rPr kumimoji="1" lang="ja-JP" altLang="en-US" sz="1100">
              <a:latin typeface="ＭＳ Ｐゴシック"/>
            </a:rPr>
            <a:t>円（類似団体比較</a:t>
          </a:r>
          <a:r>
            <a:rPr kumimoji="1" lang="en-US" altLang="ja-JP" sz="1100">
              <a:latin typeface="ＭＳ Ｐゴシック"/>
            </a:rPr>
            <a:t>40,488</a:t>
          </a:r>
          <a:r>
            <a:rPr kumimoji="1" lang="ja-JP" altLang="en-US" sz="1100">
              <a:latin typeface="ＭＳ Ｐゴシック"/>
            </a:rPr>
            <a:t>円高）で、類似団体平均の</a:t>
          </a:r>
          <a:r>
            <a:rPr kumimoji="1" lang="en-US" altLang="ja-JP" sz="1100">
              <a:latin typeface="ＭＳ Ｐゴシック"/>
            </a:rPr>
            <a:t>1.5</a:t>
          </a:r>
          <a:r>
            <a:rPr kumimoji="1" lang="ja-JP" altLang="en-US" sz="1100">
              <a:latin typeface="ＭＳ Ｐゴシック"/>
            </a:rPr>
            <a:t>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年度までは毎年堅調な伸びとなっている。しかし、平成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年度は、前年度とほぼ同額となっている。</a:t>
          </a:r>
        </a:p>
        <a:p>
          <a:r>
            <a:rPr kumimoji="1" lang="ja-JP" altLang="en-US" sz="1100">
              <a:latin typeface="ＭＳ ゴシック" pitchFamily="49" charset="-128"/>
              <a:ea typeface="ＭＳ ゴシック" pitchFamily="49" charset="-128"/>
            </a:rPr>
            <a:t>　毎年、実質収支の歳計剰余金相当額をベースに財政調整基金の積立額を増加させてきたが、平成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年度の公立浜坂病院に対する経営健全化補助金を例年ベースの</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千万円に</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千万円を追加補助（</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億円補助）したため、歳計剰余金が生じず、財政調整基金を増やせなかった。</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年度の病院に対する経営改善補助金は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千万円で、前年度の</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億円と比較し、</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千万円減少したため実質収支額を</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千万円確保することができた。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兵庫県新温泉町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継続的に公立浜坂病院事業会計で資金不足が発生している。その他の公営事業・公営企業会計において実質赤字・資金不足は発生していない。</a:t>
          </a:r>
        </a:p>
        <a:p>
          <a:r>
            <a:rPr kumimoji="1" lang="ja-JP" altLang="en-US" sz="1400">
              <a:latin typeface="ＭＳ ゴシック" pitchFamily="49" charset="-128"/>
              <a:ea typeface="ＭＳ ゴシック" pitchFamily="49" charset="-128"/>
            </a:rPr>
            <a:t>　公立浜坂病院会計は、</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百万円の資金不足が発生している。</a:t>
          </a:r>
        </a:p>
        <a:p>
          <a:r>
            <a:rPr kumimoji="1" lang="ja-JP" altLang="en-US" sz="1400">
              <a:latin typeface="ＭＳ ゴシック" pitchFamily="49" charset="-128"/>
              <a:ea typeface="ＭＳ ゴシック" pitchFamily="49" charset="-128"/>
            </a:rPr>
            <a:t>　病院経営改善に向けては、医師確保、医業収入の向上に向けた住民へのＰＲや支出削減（適正規模の職員配置や委託などの見直し）を図るなど経営改善・資金不足解消に努めてきたが、収支額の改善に至っていない。</a:t>
          </a:r>
        </a:p>
        <a:p>
          <a:r>
            <a:rPr kumimoji="1" lang="ja-JP" altLang="en-US" sz="1400">
              <a:latin typeface="ＭＳ ゴシック" pitchFamily="49" charset="-128"/>
              <a:ea typeface="ＭＳ ゴシック" pitchFamily="49" charset="-128"/>
            </a:rPr>
            <a:t>　今後、病院改革プランの策定、医療体制、経営改善計画、収支改善に向けた具体的な方策の検討とその実施に向けて対応が必要となっている。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10928581</v>
      </c>
      <c r="BO4" s="409"/>
      <c r="BP4" s="409"/>
      <c r="BQ4" s="409"/>
      <c r="BR4" s="409"/>
      <c r="BS4" s="409"/>
      <c r="BT4" s="409"/>
      <c r="BU4" s="410"/>
      <c r="BV4" s="408">
        <v>10523165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6.6</v>
      </c>
      <c r="CU4" s="586"/>
      <c r="CV4" s="586"/>
      <c r="CW4" s="586"/>
      <c r="CX4" s="586"/>
      <c r="CY4" s="586"/>
      <c r="CZ4" s="586"/>
      <c r="DA4" s="587"/>
      <c r="DB4" s="585">
        <v>0.5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10454396</v>
      </c>
      <c r="BO5" s="414"/>
      <c r="BP5" s="414"/>
      <c r="BQ5" s="414"/>
      <c r="BR5" s="414"/>
      <c r="BS5" s="414"/>
      <c r="BT5" s="414"/>
      <c r="BU5" s="415"/>
      <c r="BV5" s="413">
        <v>10434511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84.2</v>
      </c>
      <c r="CU5" s="384"/>
      <c r="CV5" s="384"/>
      <c r="CW5" s="384"/>
      <c r="CX5" s="384"/>
      <c r="CY5" s="384"/>
      <c r="CZ5" s="384"/>
      <c r="DA5" s="385"/>
      <c r="DB5" s="383">
        <v>87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474185</v>
      </c>
      <c r="BO6" s="414"/>
      <c r="BP6" s="414"/>
      <c r="BQ6" s="414"/>
      <c r="BR6" s="414"/>
      <c r="BS6" s="414"/>
      <c r="BT6" s="414"/>
      <c r="BU6" s="415"/>
      <c r="BV6" s="413">
        <v>88654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88.8</v>
      </c>
      <c r="CU6" s="560"/>
      <c r="CV6" s="560"/>
      <c r="CW6" s="560"/>
      <c r="CX6" s="560"/>
      <c r="CY6" s="560"/>
      <c r="CZ6" s="560"/>
      <c r="DA6" s="561"/>
      <c r="DB6" s="559">
        <v>92.1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43212</v>
      </c>
      <c r="BO7" s="414"/>
      <c r="BP7" s="414"/>
      <c r="BQ7" s="414"/>
      <c r="BR7" s="414"/>
      <c r="BS7" s="414"/>
      <c r="BT7" s="414"/>
      <c r="BU7" s="415"/>
      <c r="BV7" s="413">
        <v>54624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6559557</v>
      </c>
      <c r="CU7" s="414"/>
      <c r="CV7" s="414"/>
      <c r="CW7" s="414"/>
      <c r="CX7" s="414"/>
      <c r="CY7" s="414"/>
      <c r="CZ7" s="414"/>
      <c r="DA7" s="415"/>
      <c r="DB7" s="413">
        <v>6527598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430973</v>
      </c>
      <c r="BO8" s="414"/>
      <c r="BP8" s="414"/>
      <c r="BQ8" s="414"/>
      <c r="BR8" s="414"/>
      <c r="BS8" s="414"/>
      <c r="BT8" s="414"/>
      <c r="BU8" s="415"/>
      <c r="BV8" s="413">
        <v>34030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0.26</v>
      </c>
      <c r="CU8" s="523"/>
      <c r="CV8" s="523"/>
      <c r="CW8" s="523"/>
      <c r="CX8" s="523"/>
      <c r="CY8" s="523"/>
      <c r="CZ8" s="523"/>
      <c r="DA8" s="524"/>
      <c r="DB8" s="522">
        <v>0.25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14819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396943</v>
      </c>
      <c r="BO9" s="414"/>
      <c r="BP9" s="414"/>
      <c r="BQ9" s="414"/>
      <c r="BR9" s="414"/>
      <c r="BS9" s="414"/>
      <c r="BT9" s="414"/>
      <c r="BU9" s="415"/>
      <c r="BV9" s="413">
        <v>-455358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19.2</v>
      </c>
      <c r="CU9" s="384"/>
      <c r="CV9" s="384"/>
      <c r="CW9" s="384"/>
      <c r="CX9" s="384"/>
      <c r="CY9" s="384"/>
      <c r="CZ9" s="384"/>
      <c r="DA9" s="385"/>
      <c r="DB9" s="383">
        <v>19.600000000000001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16004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91</v>
      </c>
      <c r="AV10" s="471"/>
      <c r="AW10" s="471"/>
      <c r="AX10" s="471"/>
      <c r="AY10" s="393" t="s">
        <v>102</v>
      </c>
      <c r="AZ10" s="394"/>
      <c r="BA10" s="394"/>
      <c r="BB10" s="394"/>
      <c r="BC10" s="394"/>
      <c r="BD10" s="394"/>
      <c r="BE10" s="394"/>
      <c r="BF10" s="394"/>
      <c r="BG10" s="394"/>
      <c r="BH10" s="394"/>
      <c r="BI10" s="394"/>
      <c r="BJ10" s="394"/>
      <c r="BK10" s="394"/>
      <c r="BL10" s="394"/>
      <c r="BM10" s="395"/>
      <c r="BN10" s="413">
        <v>3323</v>
      </c>
      <c r="BO10" s="414"/>
      <c r="BP10" s="414"/>
      <c r="BQ10" s="414"/>
      <c r="BR10" s="414"/>
      <c r="BS10" s="414"/>
      <c r="BT10" s="414"/>
      <c r="BU10" s="415"/>
      <c r="BV10" s="413">
        <v>2004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15451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15347</v>
      </c>
      <c r="S13" s="515"/>
      <c r="T13" s="515"/>
      <c r="U13" s="515"/>
      <c r="V13" s="516"/>
      <c r="W13" s="502" t="s">
        <v>120</v>
      </c>
      <c r="X13" s="426"/>
      <c r="Y13" s="426"/>
      <c r="Z13" s="426"/>
      <c r="AA13" s="426"/>
      <c r="AB13" s="427"/>
      <c r="AC13" s="389">
        <v>958</v>
      </c>
      <c r="AD13" s="390"/>
      <c r="AE13" s="390"/>
      <c r="AF13" s="390"/>
      <c r="AG13" s="391"/>
      <c r="AH13" s="389">
        <v>1198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400266</v>
      </c>
      <c r="BO13" s="414"/>
      <c r="BP13" s="414"/>
      <c r="BQ13" s="414"/>
      <c r="BR13" s="414"/>
      <c r="BS13" s="414"/>
      <c r="BT13" s="414"/>
      <c r="BU13" s="415"/>
      <c r="BV13" s="413">
        <v>-453354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13.6</v>
      </c>
      <c r="CU13" s="384"/>
      <c r="CV13" s="384"/>
      <c r="CW13" s="384"/>
      <c r="CX13" s="384"/>
      <c r="CY13" s="384"/>
      <c r="CZ13" s="384"/>
      <c r="DA13" s="385"/>
      <c r="DB13" s="383">
        <v>15.1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15767</v>
      </c>
      <c r="S14" s="515"/>
      <c r="T14" s="515"/>
      <c r="U14" s="515"/>
      <c r="V14" s="516"/>
      <c r="W14" s="517"/>
      <c r="X14" s="429"/>
      <c r="Y14" s="429"/>
      <c r="Z14" s="429"/>
      <c r="AA14" s="429"/>
      <c r="AB14" s="430"/>
      <c r="AC14" s="507">
        <v>13.5</v>
      </c>
      <c r="AD14" s="508"/>
      <c r="AE14" s="508"/>
      <c r="AF14" s="508"/>
      <c r="AG14" s="509"/>
      <c r="AH14" s="507">
        <v>14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105.8</v>
      </c>
      <c r="CU14" s="486"/>
      <c r="CV14" s="486"/>
      <c r="CW14" s="486"/>
      <c r="CX14" s="486"/>
      <c r="CY14" s="486"/>
      <c r="CZ14" s="486"/>
      <c r="DA14" s="487"/>
      <c r="DB14" s="518">
        <v>110</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15660</v>
      </c>
      <c r="S15" s="515"/>
      <c r="T15" s="515"/>
      <c r="U15" s="515"/>
      <c r="V15" s="516"/>
      <c r="W15" s="502" t="s">
        <v>127</v>
      </c>
      <c r="X15" s="426"/>
      <c r="Y15" s="426"/>
      <c r="Z15" s="426"/>
      <c r="AA15" s="426"/>
      <c r="AB15" s="427"/>
      <c r="AC15" s="389">
        <v>1713</v>
      </c>
      <c r="AD15" s="390"/>
      <c r="AE15" s="390"/>
      <c r="AF15" s="390"/>
      <c r="AG15" s="391"/>
      <c r="AH15" s="389">
        <v>2446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1409938</v>
      </c>
      <c r="BO15" s="409"/>
      <c r="BP15" s="409"/>
      <c r="BQ15" s="409"/>
      <c r="BR15" s="409"/>
      <c r="BS15" s="409"/>
      <c r="BT15" s="409"/>
      <c r="BU15" s="410"/>
      <c r="BV15" s="408">
        <v>1355765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24.1</v>
      </c>
      <c r="AD16" s="508"/>
      <c r="AE16" s="508"/>
      <c r="AF16" s="508"/>
      <c r="AG16" s="509"/>
      <c r="AH16" s="507">
        <v>28.6</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5423902</v>
      </c>
      <c r="BO16" s="414"/>
      <c r="BP16" s="414"/>
      <c r="BQ16" s="414"/>
      <c r="BR16" s="414"/>
      <c r="BS16" s="414"/>
      <c r="BT16" s="414"/>
      <c r="BU16" s="415"/>
      <c r="BV16" s="413">
        <v>5257127</v>
      </c>
      <c r="BW16" s="414"/>
      <c r="BX16" s="414"/>
      <c r="BY16" s="414"/>
      <c r="BZ16" s="414"/>
      <c r="CA16" s="414"/>
      <c r="CB16" s="414"/>
      <c r="CC16" s="415"/>
      <c r="CD16" s="152"/>
      <c r="CE16" s="411" t="s">
        <v>133</v>
      </c>
      <c r="CF16" s="411"/>
      <c r="CG16" s="411"/>
      <c r="CH16" s="411"/>
      <c r="CI16" s="411"/>
      <c r="CJ16" s="411"/>
      <c r="CK16" s="411"/>
      <c r="CL16" s="411"/>
      <c r="CM16" s="411"/>
      <c r="CN16" s="411"/>
      <c r="CO16" s="411"/>
      <c r="CP16" s="411"/>
      <c r="CQ16" s="411"/>
      <c r="CR16" s="411"/>
      <c r="CS16" s="412"/>
      <c r="CT16" s="383">
        <v>19.3</v>
      </c>
      <c r="CU16" s="384"/>
      <c r="CV16" s="384"/>
      <c r="CW16" s="384"/>
      <c r="CX16" s="384"/>
      <c r="CY16" s="384"/>
      <c r="CZ16" s="384"/>
      <c r="DA16" s="385"/>
      <c r="DB16" s="383">
        <v>16.100000000000001</v>
      </c>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131</v>
      </c>
      <c r="S17" s="500"/>
      <c r="T17" s="500"/>
      <c r="U17" s="500"/>
      <c r="V17" s="501"/>
      <c r="W17" s="502" t="s">
        <v>135</v>
      </c>
      <c r="X17" s="426"/>
      <c r="Y17" s="426"/>
      <c r="Z17" s="426"/>
      <c r="AA17" s="426"/>
      <c r="AB17" s="427"/>
      <c r="AC17" s="389">
        <v>4450</v>
      </c>
      <c r="AD17" s="390"/>
      <c r="AE17" s="390"/>
      <c r="AF17" s="390"/>
      <c r="AG17" s="391"/>
      <c r="AH17" s="389">
        <v>4853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1770724</v>
      </c>
      <c r="BO17" s="414"/>
      <c r="BP17" s="414"/>
      <c r="BQ17" s="414"/>
      <c r="BR17" s="414"/>
      <c r="BS17" s="414"/>
      <c r="BT17" s="414"/>
      <c r="BU17" s="415"/>
      <c r="BV17" s="413">
        <v>1723031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241.01</v>
      </c>
      <c r="M18" s="478"/>
      <c r="N18" s="478"/>
      <c r="O18" s="478"/>
      <c r="P18" s="478"/>
      <c r="Q18" s="478"/>
      <c r="R18" s="479"/>
      <c r="S18" s="479"/>
      <c r="T18" s="479"/>
      <c r="U18" s="479"/>
      <c r="V18" s="480"/>
      <c r="W18" s="494"/>
      <c r="X18" s="495"/>
      <c r="Y18" s="495"/>
      <c r="Z18" s="495"/>
      <c r="AA18" s="495"/>
      <c r="AB18" s="503"/>
      <c r="AC18" s="377">
        <v>62.5</v>
      </c>
      <c r="AD18" s="378"/>
      <c r="AE18" s="378"/>
      <c r="AF18" s="378"/>
      <c r="AG18" s="481"/>
      <c r="AH18" s="377">
        <v>56.8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5607476</v>
      </c>
      <c r="BO18" s="414"/>
      <c r="BP18" s="414"/>
      <c r="BQ18" s="414"/>
      <c r="BR18" s="414"/>
      <c r="BS18" s="414"/>
      <c r="BT18" s="414"/>
      <c r="BU18" s="415"/>
      <c r="BV18" s="413">
        <v>5751632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61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7496881</v>
      </c>
      <c r="BO19" s="414"/>
      <c r="BP19" s="414"/>
      <c r="BQ19" s="414"/>
      <c r="BR19" s="414"/>
      <c r="BS19" s="414"/>
      <c r="BT19" s="414"/>
      <c r="BU19" s="415"/>
      <c r="BV19" s="413">
        <v>7491619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5291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13554934</v>
      </c>
      <c r="BO23" s="414"/>
      <c r="BP23" s="414"/>
      <c r="BQ23" s="414"/>
      <c r="BR23" s="414"/>
      <c r="BS23" s="414"/>
      <c r="BT23" s="414"/>
      <c r="BU23" s="415"/>
      <c r="BV23" s="413">
        <v>13243298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7360</v>
      </c>
      <c r="R24" s="390"/>
      <c r="S24" s="390"/>
      <c r="T24" s="390"/>
      <c r="U24" s="390"/>
      <c r="V24" s="391"/>
      <c r="W24" s="455"/>
      <c r="X24" s="446"/>
      <c r="Y24" s="447"/>
      <c r="Z24" s="386" t="s">
        <v>151</v>
      </c>
      <c r="AA24" s="387"/>
      <c r="AB24" s="387"/>
      <c r="AC24" s="387"/>
      <c r="AD24" s="387"/>
      <c r="AE24" s="387"/>
      <c r="AF24" s="387"/>
      <c r="AG24" s="388"/>
      <c r="AH24" s="389">
        <v>139</v>
      </c>
      <c r="AI24" s="390"/>
      <c r="AJ24" s="390"/>
      <c r="AK24" s="390"/>
      <c r="AL24" s="391"/>
      <c r="AM24" s="389">
        <v>452445</v>
      </c>
      <c r="AN24" s="390"/>
      <c r="AO24" s="390"/>
      <c r="AP24" s="390"/>
      <c r="AQ24" s="390"/>
      <c r="AR24" s="391"/>
      <c r="AS24" s="389">
        <v>3255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10063377</v>
      </c>
      <c r="BO24" s="414"/>
      <c r="BP24" s="414"/>
      <c r="BQ24" s="414"/>
      <c r="BR24" s="414"/>
      <c r="BS24" s="414"/>
      <c r="BT24" s="414"/>
      <c r="BU24" s="415"/>
      <c r="BV24" s="413">
        <v>10359870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5888</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430355</v>
      </c>
      <c r="BO25" s="409"/>
      <c r="BP25" s="409"/>
      <c r="BQ25" s="409"/>
      <c r="BR25" s="409"/>
      <c r="BS25" s="409"/>
      <c r="BT25" s="409"/>
      <c r="BU25" s="410"/>
      <c r="BV25" s="408">
        <v>1522002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5336</v>
      </c>
      <c r="R26" s="390"/>
      <c r="S26" s="390"/>
      <c r="T26" s="390"/>
      <c r="U26" s="390"/>
      <c r="V26" s="391"/>
      <c r="W26" s="455"/>
      <c r="X26" s="446"/>
      <c r="Y26" s="447"/>
      <c r="Z26" s="386" t="s">
        <v>157</v>
      </c>
      <c r="AA26" s="468"/>
      <c r="AB26" s="468"/>
      <c r="AC26" s="468"/>
      <c r="AD26" s="468"/>
      <c r="AE26" s="468"/>
      <c r="AF26" s="468"/>
      <c r="AG26" s="469"/>
      <c r="AH26" s="389">
        <v>10</v>
      </c>
      <c r="AI26" s="390"/>
      <c r="AJ26" s="390"/>
      <c r="AK26" s="390"/>
      <c r="AL26" s="391"/>
      <c r="AM26" s="389">
        <v>32720</v>
      </c>
      <c r="AN26" s="390"/>
      <c r="AO26" s="390"/>
      <c r="AP26" s="390"/>
      <c r="AQ26" s="390"/>
      <c r="AR26" s="391"/>
      <c r="AS26" s="389">
        <v>3272</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3200</v>
      </c>
      <c r="R27" s="390"/>
      <c r="S27" s="390"/>
      <c r="T27" s="390"/>
      <c r="U27" s="390"/>
      <c r="V27" s="391"/>
      <c r="W27" s="455"/>
      <c r="X27" s="446"/>
      <c r="Y27" s="447"/>
      <c r="Z27" s="386" t="s">
        <v>160</v>
      </c>
      <c r="AA27" s="387"/>
      <c r="AB27" s="387"/>
      <c r="AC27" s="387"/>
      <c r="AD27" s="387"/>
      <c r="AE27" s="387"/>
      <c r="AF27" s="387"/>
      <c r="AG27" s="388"/>
      <c r="AH27" s="389">
        <v>13</v>
      </c>
      <c r="AI27" s="390"/>
      <c r="AJ27" s="390"/>
      <c r="AK27" s="390"/>
      <c r="AL27" s="391"/>
      <c r="AM27" s="389">
        <v>38753</v>
      </c>
      <c r="AN27" s="390"/>
      <c r="AO27" s="390"/>
      <c r="AP27" s="390"/>
      <c r="AQ27" s="390"/>
      <c r="AR27" s="391"/>
      <c r="AS27" s="389">
        <v>2981</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105181</v>
      </c>
      <c r="BO27" s="417"/>
      <c r="BP27" s="417"/>
      <c r="BQ27" s="417"/>
      <c r="BR27" s="417"/>
      <c r="BS27" s="417"/>
      <c r="BT27" s="417"/>
      <c r="BU27" s="418"/>
      <c r="BV27" s="416">
        <v>105164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2300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2254809</v>
      </c>
      <c r="BO28" s="409"/>
      <c r="BP28" s="409"/>
      <c r="BQ28" s="409"/>
      <c r="BR28" s="409"/>
      <c r="BS28" s="409"/>
      <c r="BT28" s="409"/>
      <c r="BU28" s="410"/>
      <c r="BV28" s="408">
        <v>2227486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14</v>
      </c>
      <c r="M29" s="390"/>
      <c r="N29" s="390"/>
      <c r="O29" s="390"/>
      <c r="P29" s="391"/>
      <c r="Q29" s="389">
        <v>2080</v>
      </c>
      <c r="R29" s="390"/>
      <c r="S29" s="390"/>
      <c r="T29" s="390"/>
      <c r="U29" s="390"/>
      <c r="V29" s="391"/>
      <c r="W29" s="456"/>
      <c r="X29" s="457"/>
      <c r="Y29" s="458"/>
      <c r="Z29" s="386" t="s">
        <v>167</v>
      </c>
      <c r="AA29" s="387"/>
      <c r="AB29" s="387"/>
      <c r="AC29" s="387"/>
      <c r="AD29" s="387"/>
      <c r="AE29" s="387"/>
      <c r="AF29" s="387"/>
      <c r="AG29" s="388"/>
      <c r="AH29" s="389">
        <v>152</v>
      </c>
      <c r="AI29" s="390"/>
      <c r="AJ29" s="390"/>
      <c r="AK29" s="390"/>
      <c r="AL29" s="391"/>
      <c r="AM29" s="389">
        <v>491198</v>
      </c>
      <c r="AN29" s="390"/>
      <c r="AO29" s="390"/>
      <c r="AP29" s="390"/>
      <c r="AQ29" s="390"/>
      <c r="AR29" s="391"/>
      <c r="AS29" s="389">
        <v>3232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24784</v>
      </c>
      <c r="BO29" s="414"/>
      <c r="BP29" s="414"/>
      <c r="BQ29" s="414"/>
      <c r="BR29" s="414"/>
      <c r="BS29" s="414"/>
      <c r="BT29" s="414"/>
      <c r="BU29" s="415"/>
      <c r="BV29" s="413">
        <v>24776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95.9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586032</v>
      </c>
      <c r="BO30" s="417"/>
      <c r="BP30" s="417"/>
      <c r="BQ30" s="417"/>
      <c r="BR30" s="417"/>
      <c r="BS30" s="417"/>
      <c r="BT30" s="417"/>
      <c r="BU30" s="418"/>
      <c r="BV30" s="416">
        <v>674894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IF('各会計、関係団体の財政状況及び健全化判断比率'!B35="","",'各会計、関係団体の財政状況及び健全化判断比率'!B35)</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美方郡広域事務組合（一般会計）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株式会社湯村温泉愛宕山観光</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浜坂地区残土処分場事業特別会計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国民健康保険事業特別会計（直診勘定）</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IF('各会計、関係団体の財政状況及び健全化判断比率'!B33="","",'各会計、関係団体の財政状況及び健全化判断比率'!B33)</f>
        <v>公立浜坂病院事業会計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IF('各会計、関係団体の財政状況及び健全化判断比率'!B36="","",'各会計、関係団体の財政状況及び健全化判断比率'!B36)</f>
        <v>七釜温泉配湯事業特別会計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美方郡広域事務組合（農業共済）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株式会社温泉町夢公社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温泉地区残土処分場事業特別会計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介護保険事業特別会計（保険事業勘定）</v>
      </c>
      <c r="X36" s="372"/>
      <c r="Y36" s="372"/>
      <c r="Z36" s="372"/>
      <c r="AA36" s="372"/>
      <c r="AB36" s="372"/>
      <c r="AC36" s="372"/>
      <c r="AD36" s="372"/>
      <c r="AE36" s="372"/>
      <c r="AF36" s="372"/>
      <c r="AG36" s="372"/>
      <c r="AH36" s="372"/>
      <c r="AI36" s="372"/>
      <c r="AJ36" s="372"/>
      <c r="AK36" s="372"/>
      <c r="AL36" s="165"/>
      <c r="AM36" s="373">
        <f t="shared" si="0"/>
        <v>11</v>
      </c>
      <c r="AN36" s="373"/>
      <c r="AO36" s="372" t="str">
        <f>IF('各会計、関係団体の財政状況及び健全化判断比率'!B34="","",'各会計、関係団体の財政状況及び健全化判断比率'!B34)</f>
        <v>浜坂温泉配湯事業会計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但馬広域行政事務組合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コミュニティ・プラント事業特別会計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北但広域行政事務組合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兵庫県市町村職員退職手当組合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兵庫県市町交通災害共済組合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兵庫県町議会議員公務災害補償組合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兵庫県後期高齢者医療広域連合（一般会計）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兵庫県後期高齢者医療広域連合（特別会計）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2" t="s">
        <v>532</v>
      </c>
      <c r="D34" s="1182"/>
      <c r="E34" s="1183"/>
      <c r="F34" s="32" t="s">
        <v>533</v>
      </c>
      <c r="G34" s="33" t="s">
        <v>534</v>
      </c>
      <c r="H34" s="33" t="s">
        <v>535</v>
      </c>
      <c r="I34" s="33" t="s">
        <v>536</v>
      </c>
      <c r="J34" s="34" t="s">
        <v>537</v>
      </c>
      <c r="K34" s="22"/>
      <c r="L34" s="22"/>
      <c r="M34" s="22"/>
      <c r="N34" s="22"/>
      <c r="O34" s="22"/>
      <c r="P34" s="22"/>
    </row>
    <row r="35" spans="1:16" ht="39" customHeight="1">
      <c r="A35" s="22"/>
      <c r="B35" s="35"/>
      <c r="C35" s="1176" t="s">
        <v>538</v>
      </c>
      <c r="D35" s="1177"/>
      <c r="E35" s="1178"/>
      <c r="F35" s="36">
        <v>11.11</v>
      </c>
      <c r="G35" s="37">
        <v>10.77</v>
      </c>
      <c r="H35" s="37">
        <v>11.18</v>
      </c>
      <c r="I35" s="37">
        <v>10.95</v>
      </c>
      <c r="J35" s="38">
        <v>10.86</v>
      </c>
      <c r="K35" s="22"/>
      <c r="L35" s="22"/>
      <c r="M35" s="22"/>
      <c r="N35" s="22"/>
      <c r="O35" s="22"/>
      <c r="P35" s="22"/>
    </row>
    <row r="36" spans="1:16" ht="39" customHeight="1">
      <c r="A36" s="22"/>
      <c r="B36" s="35"/>
      <c r="C36" s="1176" t="s">
        <v>539</v>
      </c>
      <c r="D36" s="1177"/>
      <c r="E36" s="1178"/>
      <c r="F36" s="36">
        <v>4.51</v>
      </c>
      <c r="G36" s="37">
        <v>6.99</v>
      </c>
      <c r="H36" s="37">
        <v>6.64</v>
      </c>
      <c r="I36" s="37">
        <v>0.37</v>
      </c>
      <c r="J36" s="38">
        <v>6.51</v>
      </c>
      <c r="K36" s="22"/>
      <c r="L36" s="22"/>
      <c r="M36" s="22"/>
      <c r="N36" s="22"/>
      <c r="O36" s="22"/>
      <c r="P36" s="22"/>
    </row>
    <row r="37" spans="1:16" ht="39" customHeight="1">
      <c r="A37" s="22"/>
      <c r="B37" s="35"/>
      <c r="C37" s="1176" t="s">
        <v>540</v>
      </c>
      <c r="D37" s="1177"/>
      <c r="E37" s="1178"/>
      <c r="F37" s="36">
        <v>4.76</v>
      </c>
      <c r="G37" s="37">
        <v>4.4800000000000004</v>
      </c>
      <c r="H37" s="37">
        <v>4.42</v>
      </c>
      <c r="I37" s="37">
        <v>4.3600000000000003</v>
      </c>
      <c r="J37" s="38">
        <v>3.62</v>
      </c>
      <c r="K37" s="22"/>
      <c r="L37" s="22"/>
      <c r="M37" s="22"/>
      <c r="N37" s="22"/>
      <c r="O37" s="22"/>
      <c r="P37" s="22"/>
    </row>
    <row r="38" spans="1:16" ht="39" customHeight="1">
      <c r="A38" s="22"/>
      <c r="B38" s="35"/>
      <c r="C38" s="1176" t="s">
        <v>541</v>
      </c>
      <c r="D38" s="1177"/>
      <c r="E38" s="1178"/>
      <c r="F38" s="36">
        <v>0.03</v>
      </c>
      <c r="G38" s="37">
        <v>0.26</v>
      </c>
      <c r="H38" s="37">
        <v>0.41</v>
      </c>
      <c r="I38" s="37">
        <v>0.03</v>
      </c>
      <c r="J38" s="38">
        <v>0.84</v>
      </c>
      <c r="K38" s="22"/>
      <c r="L38" s="22"/>
      <c r="M38" s="22"/>
      <c r="N38" s="22"/>
      <c r="O38" s="22"/>
      <c r="P38" s="22"/>
    </row>
    <row r="39" spans="1:16" ht="39" customHeight="1">
      <c r="A39" s="22"/>
      <c r="B39" s="35"/>
      <c r="C39" s="1176" t="s">
        <v>542</v>
      </c>
      <c r="D39" s="1177"/>
      <c r="E39" s="1178"/>
      <c r="F39" s="36">
        <v>0.54</v>
      </c>
      <c r="G39" s="37">
        <v>1.03</v>
      </c>
      <c r="H39" s="37">
        <v>0.1</v>
      </c>
      <c r="I39" s="37">
        <v>0.76</v>
      </c>
      <c r="J39" s="38">
        <v>0.79</v>
      </c>
      <c r="K39" s="22"/>
      <c r="L39" s="22"/>
      <c r="M39" s="22"/>
      <c r="N39" s="22"/>
      <c r="O39" s="22"/>
      <c r="P39" s="22"/>
    </row>
    <row r="40" spans="1:16" ht="39" customHeight="1">
      <c r="A40" s="22"/>
      <c r="B40" s="35"/>
      <c r="C40" s="1176" t="s">
        <v>543</v>
      </c>
      <c r="D40" s="1177"/>
      <c r="E40" s="1178"/>
      <c r="F40" s="36">
        <v>0.02</v>
      </c>
      <c r="G40" s="37">
        <v>0</v>
      </c>
      <c r="H40" s="37">
        <v>0.11</v>
      </c>
      <c r="I40" s="37">
        <v>0.28000000000000003</v>
      </c>
      <c r="J40" s="38">
        <v>0.51</v>
      </c>
      <c r="K40" s="22"/>
      <c r="L40" s="22"/>
      <c r="M40" s="22"/>
      <c r="N40" s="22"/>
      <c r="O40" s="22"/>
      <c r="P40" s="22"/>
    </row>
    <row r="41" spans="1:16" ht="39" customHeight="1">
      <c r="A41" s="22"/>
      <c r="B41" s="35"/>
      <c r="C41" s="1176" t="s">
        <v>544</v>
      </c>
      <c r="D41" s="1177"/>
      <c r="E41" s="1178"/>
      <c r="F41" s="36">
        <v>0.02</v>
      </c>
      <c r="G41" s="37">
        <v>0.05</v>
      </c>
      <c r="H41" s="37">
        <v>0.03</v>
      </c>
      <c r="I41" s="37">
        <v>0</v>
      </c>
      <c r="J41" s="38">
        <v>7.0000000000000007E-2</v>
      </c>
      <c r="K41" s="22"/>
      <c r="L41" s="22"/>
      <c r="M41" s="22"/>
      <c r="N41" s="22"/>
      <c r="O41" s="22"/>
      <c r="P41" s="22"/>
    </row>
    <row r="42" spans="1:16" ht="39" customHeight="1">
      <c r="A42" s="22"/>
      <c r="B42" s="39"/>
      <c r="C42" s="1176" t="s">
        <v>545</v>
      </c>
      <c r="D42" s="1177"/>
      <c r="E42" s="1178"/>
      <c r="F42" s="36" t="s">
        <v>486</v>
      </c>
      <c r="G42" s="37" t="s">
        <v>486</v>
      </c>
      <c r="H42" s="37" t="s">
        <v>486</v>
      </c>
      <c r="I42" s="37" t="s">
        <v>486</v>
      </c>
      <c r="J42" s="38" t="s">
        <v>486</v>
      </c>
      <c r="K42" s="22"/>
      <c r="L42" s="22"/>
      <c r="M42" s="22"/>
      <c r="N42" s="22"/>
      <c r="O42" s="22"/>
      <c r="P42" s="22"/>
    </row>
    <row r="43" spans="1:16" ht="39" customHeight="1" thickBot="1">
      <c r="A43" s="22"/>
      <c r="B43" s="40"/>
      <c r="C43" s="1179" t="s">
        <v>546</v>
      </c>
      <c r="D43" s="1180"/>
      <c r="E43" s="1181"/>
      <c r="F43" s="41">
        <v>0.26</v>
      </c>
      <c r="G43" s="42">
        <v>0.68</v>
      </c>
      <c r="H43" s="42">
        <v>0.71</v>
      </c>
      <c r="I43" s="42">
        <v>0.18</v>
      </c>
      <c r="J43" s="43">
        <v>0.09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8"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2" t="s">
        <v>10</v>
      </c>
      <c r="C45" s="1193"/>
      <c r="D45" s="58"/>
      <c r="E45" s="1198" t="s">
        <v>11</v>
      </c>
      <c r="F45" s="1198"/>
      <c r="G45" s="1198"/>
      <c r="H45" s="1198"/>
      <c r="I45" s="1198"/>
      <c r="J45" s="1199"/>
      <c r="K45" s="59">
        <v>1757</v>
      </c>
      <c r="L45" s="60">
        <v>1743</v>
      </c>
      <c r="M45" s="60">
        <v>1691</v>
      </c>
      <c r="N45" s="60">
        <v>1567</v>
      </c>
      <c r="O45" s="61">
        <v>1539</v>
      </c>
      <c r="P45" s="48"/>
      <c r="Q45" s="48"/>
      <c r="R45" s="48"/>
      <c r="S45" s="48"/>
      <c r="T45" s="48"/>
      <c r="U45" s="48"/>
    </row>
    <row r="46" spans="1:21" ht="30.75" customHeight="1">
      <c r="A46" s="48"/>
      <c r="B46" s="1194"/>
      <c r="C46" s="1195"/>
      <c r="D46" s="62"/>
      <c r="E46" s="1186" t="s">
        <v>12</v>
      </c>
      <c r="F46" s="1186"/>
      <c r="G46" s="1186"/>
      <c r="H46" s="1186"/>
      <c r="I46" s="1186"/>
      <c r="J46" s="1187"/>
      <c r="K46" s="63" t="s">
        <v>486</v>
      </c>
      <c r="L46" s="64" t="s">
        <v>486</v>
      </c>
      <c r="M46" s="64" t="s">
        <v>486</v>
      </c>
      <c r="N46" s="64" t="s">
        <v>486</v>
      </c>
      <c r="O46" s="65" t="s">
        <v>486</v>
      </c>
      <c r="P46" s="48"/>
      <c r="Q46" s="48"/>
      <c r="R46" s="48"/>
      <c r="S46" s="48"/>
      <c r="T46" s="48"/>
      <c r="U46" s="48"/>
    </row>
    <row r="47" spans="1:21" ht="30.75" customHeight="1">
      <c r="A47" s="48"/>
      <c r="B47" s="1194"/>
      <c r="C47" s="1195"/>
      <c r="D47" s="62"/>
      <c r="E47" s="1186" t="s">
        <v>13</v>
      </c>
      <c r="F47" s="1186"/>
      <c r="G47" s="1186"/>
      <c r="H47" s="1186"/>
      <c r="I47" s="1186"/>
      <c r="J47" s="1187"/>
      <c r="K47" s="63">
        <v>3</v>
      </c>
      <c r="L47" s="64">
        <v>3</v>
      </c>
      <c r="M47" s="64">
        <v>3</v>
      </c>
      <c r="N47" s="64" t="s">
        <v>486</v>
      </c>
      <c r="O47" s="65" t="s">
        <v>486</v>
      </c>
      <c r="P47" s="48"/>
      <c r="Q47" s="48"/>
      <c r="R47" s="48"/>
      <c r="S47" s="48"/>
      <c r="T47" s="48"/>
      <c r="U47" s="48"/>
    </row>
    <row r="48" spans="1:21" ht="30.75" customHeight="1">
      <c r="A48" s="48"/>
      <c r="B48" s="1194"/>
      <c r="C48" s="1195"/>
      <c r="D48" s="62"/>
      <c r="E48" s="1186" t="s">
        <v>14</v>
      </c>
      <c r="F48" s="1186"/>
      <c r="G48" s="1186"/>
      <c r="H48" s="1186"/>
      <c r="I48" s="1186"/>
      <c r="J48" s="1187"/>
      <c r="K48" s="63">
        <v>804</v>
      </c>
      <c r="L48" s="64">
        <v>710</v>
      </c>
      <c r="M48" s="64">
        <v>675</v>
      </c>
      <c r="N48" s="64">
        <v>643</v>
      </c>
      <c r="O48" s="65">
        <v>616</v>
      </c>
      <c r="P48" s="48"/>
      <c r="Q48" s="48"/>
      <c r="R48" s="48"/>
      <c r="S48" s="48"/>
      <c r="T48" s="48"/>
      <c r="U48" s="48"/>
    </row>
    <row r="49" spans="1:21" ht="30.75" customHeight="1">
      <c r="A49" s="48"/>
      <c r="B49" s="1194"/>
      <c r="C49" s="1195"/>
      <c r="D49" s="62"/>
      <c r="E49" s="1186" t="s">
        <v>15</v>
      </c>
      <c r="F49" s="1186"/>
      <c r="G49" s="1186"/>
      <c r="H49" s="1186"/>
      <c r="I49" s="1186"/>
      <c r="J49" s="1187"/>
      <c r="K49" s="63">
        <v>8</v>
      </c>
      <c r="L49" s="64">
        <v>14</v>
      </c>
      <c r="M49" s="64">
        <v>5</v>
      </c>
      <c r="N49" s="64">
        <v>4</v>
      </c>
      <c r="O49" s="65">
        <v>3</v>
      </c>
      <c r="P49" s="48"/>
      <c r="Q49" s="48"/>
      <c r="R49" s="48"/>
      <c r="S49" s="48"/>
      <c r="T49" s="48"/>
      <c r="U49" s="48"/>
    </row>
    <row r="50" spans="1:21" ht="30.75" customHeight="1">
      <c r="A50" s="48"/>
      <c r="B50" s="1194"/>
      <c r="C50" s="1195"/>
      <c r="D50" s="62"/>
      <c r="E50" s="1186" t="s">
        <v>16</v>
      </c>
      <c r="F50" s="1186"/>
      <c r="G50" s="1186"/>
      <c r="H50" s="1186"/>
      <c r="I50" s="1186"/>
      <c r="J50" s="1187"/>
      <c r="K50" s="63">
        <v>0</v>
      </c>
      <c r="L50" s="64">
        <v>1</v>
      </c>
      <c r="M50" s="64">
        <v>1</v>
      </c>
      <c r="N50" s="64">
        <v>1</v>
      </c>
      <c r="O50" s="65">
        <v>1</v>
      </c>
      <c r="P50" s="48"/>
      <c r="Q50" s="48"/>
      <c r="R50" s="48"/>
      <c r="S50" s="48"/>
      <c r="T50" s="48"/>
      <c r="U50" s="48"/>
    </row>
    <row r="51" spans="1:21" ht="30.75" customHeight="1">
      <c r="A51" s="48"/>
      <c r="B51" s="1196"/>
      <c r="C51" s="1197"/>
      <c r="D51" s="66"/>
      <c r="E51" s="1186" t="s">
        <v>17</v>
      </c>
      <c r="F51" s="1186"/>
      <c r="G51" s="1186"/>
      <c r="H51" s="1186"/>
      <c r="I51" s="1186"/>
      <c r="J51" s="1187"/>
      <c r="K51" s="63">
        <v>0</v>
      </c>
      <c r="L51" s="64" t="s">
        <v>486</v>
      </c>
      <c r="M51" s="64">
        <v>1</v>
      </c>
      <c r="N51" s="64">
        <v>1</v>
      </c>
      <c r="O51" s="65">
        <v>0</v>
      </c>
      <c r="P51" s="48"/>
      <c r="Q51" s="48"/>
      <c r="R51" s="48"/>
      <c r="S51" s="48"/>
      <c r="T51" s="48"/>
      <c r="U51" s="48"/>
    </row>
    <row r="52" spans="1:21" ht="30.75" customHeight="1">
      <c r="A52" s="48"/>
      <c r="B52" s="1184" t="s">
        <v>18</v>
      </c>
      <c r="C52" s="1185"/>
      <c r="D52" s="66"/>
      <c r="E52" s="1186" t="s">
        <v>19</v>
      </c>
      <c r="F52" s="1186"/>
      <c r="G52" s="1186"/>
      <c r="H52" s="1186"/>
      <c r="I52" s="1186"/>
      <c r="J52" s="1187"/>
      <c r="K52" s="63">
        <v>1601</v>
      </c>
      <c r="L52" s="64">
        <v>1592</v>
      </c>
      <c r="M52" s="64">
        <v>1575</v>
      </c>
      <c r="N52" s="64">
        <v>1547</v>
      </c>
      <c r="O52" s="65">
        <v>1532</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971</v>
      </c>
      <c r="L53" s="69">
        <v>879</v>
      </c>
      <c r="M53" s="69">
        <v>801</v>
      </c>
      <c r="N53" s="69">
        <v>669</v>
      </c>
      <c r="O53" s="70">
        <v>627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 zoomScaleSheetLayoutView="100" workbookViewId="0">
      <selection activeCell="S39" sqref="S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2" t="s">
        <v>23</v>
      </c>
      <c r="C41" s="1213"/>
      <c r="D41" s="81"/>
      <c r="E41" s="1214" t="s">
        <v>24</v>
      </c>
      <c r="F41" s="1214"/>
      <c r="G41" s="1214"/>
      <c r="H41" s="1215"/>
      <c r="I41" s="82">
        <v>14196</v>
      </c>
      <c r="J41" s="83">
        <v>13763</v>
      </c>
      <c r="K41" s="83">
        <v>13619</v>
      </c>
      <c r="L41" s="83">
        <v>13243</v>
      </c>
      <c r="M41" s="84">
        <v>13555</v>
      </c>
    </row>
    <row r="42" spans="2:13" ht="27.75" customHeight="1">
      <c r="B42" s="1202"/>
      <c r="C42" s="1203"/>
      <c r="D42" s="85"/>
      <c r="E42" s="1206" t="s">
        <v>25</v>
      </c>
      <c r="F42" s="1206"/>
      <c r="G42" s="1206"/>
      <c r="H42" s="1207"/>
      <c r="I42" s="86">
        <v>14</v>
      </c>
      <c r="J42" s="87">
        <v>5</v>
      </c>
      <c r="K42" s="87">
        <v>5</v>
      </c>
      <c r="L42" s="87">
        <v>4</v>
      </c>
      <c r="M42" s="88">
        <v>4</v>
      </c>
    </row>
    <row r="43" spans="2:13" ht="27.75" customHeight="1">
      <c r="B43" s="1202"/>
      <c r="C43" s="1203"/>
      <c r="D43" s="85"/>
      <c r="E43" s="1206" t="s">
        <v>26</v>
      </c>
      <c r="F43" s="1206"/>
      <c r="G43" s="1206"/>
      <c r="H43" s="1207"/>
      <c r="I43" s="86">
        <v>8479</v>
      </c>
      <c r="J43" s="87">
        <v>7882</v>
      </c>
      <c r="K43" s="87">
        <v>7374</v>
      </c>
      <c r="L43" s="87">
        <v>6854</v>
      </c>
      <c r="M43" s="88">
        <v>6381</v>
      </c>
    </row>
    <row r="44" spans="2:13" ht="27.75" customHeight="1">
      <c r="B44" s="1202"/>
      <c r="C44" s="1203"/>
      <c r="D44" s="85"/>
      <c r="E44" s="1206" t="s">
        <v>27</v>
      </c>
      <c r="F44" s="1206"/>
      <c r="G44" s="1206"/>
      <c r="H44" s="1207"/>
      <c r="I44" s="86">
        <v>18</v>
      </c>
      <c r="J44" s="87">
        <v>13</v>
      </c>
      <c r="K44" s="87">
        <v>8</v>
      </c>
      <c r="L44" s="87">
        <v>8</v>
      </c>
      <c r="M44" s="88">
        <v>5</v>
      </c>
    </row>
    <row r="45" spans="2:13" ht="27.75" customHeight="1">
      <c r="B45" s="1202"/>
      <c r="C45" s="1203"/>
      <c r="D45" s="85"/>
      <c r="E45" s="1206" t="s">
        <v>28</v>
      </c>
      <c r="F45" s="1206"/>
      <c r="G45" s="1206"/>
      <c r="H45" s="1207"/>
      <c r="I45" s="86">
        <v>2205</v>
      </c>
      <c r="J45" s="87">
        <v>2145</v>
      </c>
      <c r="K45" s="87">
        <v>1956</v>
      </c>
      <c r="L45" s="87">
        <v>1842</v>
      </c>
      <c r="M45" s="88">
        <v>1714</v>
      </c>
    </row>
    <row r="46" spans="2:13" ht="27.75" customHeight="1">
      <c r="B46" s="1202"/>
      <c r="C46" s="1203"/>
      <c r="D46" s="85"/>
      <c r="E46" s="1206" t="s">
        <v>29</v>
      </c>
      <c r="F46" s="1206"/>
      <c r="G46" s="1206"/>
      <c r="H46" s="1207"/>
      <c r="I46" s="86" t="s">
        <v>486</v>
      </c>
      <c r="J46" s="87" t="s">
        <v>486</v>
      </c>
      <c r="K46" s="87" t="s">
        <v>486</v>
      </c>
      <c r="L46" s="87" t="s">
        <v>486</v>
      </c>
      <c r="M46" s="88" t="s">
        <v>486</v>
      </c>
    </row>
    <row r="47" spans="2:13" ht="27.75" customHeight="1">
      <c r="B47" s="1202"/>
      <c r="C47" s="1203"/>
      <c r="D47" s="85"/>
      <c r="E47" s="1206" t="s">
        <v>30</v>
      </c>
      <c r="F47" s="1206"/>
      <c r="G47" s="1206"/>
      <c r="H47" s="1207"/>
      <c r="I47" s="86" t="s">
        <v>486</v>
      </c>
      <c r="J47" s="87" t="s">
        <v>486</v>
      </c>
      <c r="K47" s="87" t="s">
        <v>486</v>
      </c>
      <c r="L47" s="87" t="s">
        <v>486</v>
      </c>
      <c r="M47" s="88" t="s">
        <v>486</v>
      </c>
    </row>
    <row r="48" spans="2:13" ht="27.75" customHeight="1">
      <c r="B48" s="1204"/>
      <c r="C48" s="1205"/>
      <c r="D48" s="85"/>
      <c r="E48" s="1206" t="s">
        <v>31</v>
      </c>
      <c r="F48" s="1206"/>
      <c r="G48" s="1206"/>
      <c r="H48" s="1207"/>
      <c r="I48" s="86" t="s">
        <v>486</v>
      </c>
      <c r="J48" s="87" t="s">
        <v>486</v>
      </c>
      <c r="K48" s="87" t="s">
        <v>486</v>
      </c>
      <c r="L48" s="87" t="s">
        <v>486</v>
      </c>
      <c r="M48" s="88" t="s">
        <v>486</v>
      </c>
    </row>
    <row r="49" spans="2:13" ht="27.75" customHeight="1">
      <c r="B49" s="1200" t="s">
        <v>32</v>
      </c>
      <c r="C49" s="1201"/>
      <c r="D49" s="89"/>
      <c r="E49" s="1206" t="s">
        <v>33</v>
      </c>
      <c r="F49" s="1206"/>
      <c r="G49" s="1206"/>
      <c r="H49" s="1207"/>
      <c r="I49" s="86">
        <v>1510</v>
      </c>
      <c r="J49" s="87">
        <v>1858</v>
      </c>
      <c r="K49" s="87">
        <v>2319</v>
      </c>
      <c r="L49" s="87">
        <v>2852</v>
      </c>
      <c r="M49" s="88">
        <v>2791</v>
      </c>
    </row>
    <row r="50" spans="2:13" ht="27.75" customHeight="1">
      <c r="B50" s="1202"/>
      <c r="C50" s="1203"/>
      <c r="D50" s="85"/>
      <c r="E50" s="1206" t="s">
        <v>34</v>
      </c>
      <c r="F50" s="1206"/>
      <c r="G50" s="1206"/>
      <c r="H50" s="1207"/>
      <c r="I50" s="86">
        <v>420</v>
      </c>
      <c r="J50" s="87">
        <v>375</v>
      </c>
      <c r="K50" s="87">
        <v>341</v>
      </c>
      <c r="L50" s="87">
        <v>280</v>
      </c>
      <c r="M50" s="88">
        <v>222</v>
      </c>
    </row>
    <row r="51" spans="2:13" ht="27.75" customHeight="1">
      <c r="B51" s="1204"/>
      <c r="C51" s="1205"/>
      <c r="D51" s="85"/>
      <c r="E51" s="1206" t="s">
        <v>35</v>
      </c>
      <c r="F51" s="1206"/>
      <c r="G51" s="1206"/>
      <c r="H51" s="1207"/>
      <c r="I51" s="86">
        <v>14453</v>
      </c>
      <c r="J51" s="87">
        <v>13906</v>
      </c>
      <c r="K51" s="87">
        <v>13805</v>
      </c>
      <c r="L51" s="87">
        <v>13232</v>
      </c>
      <c r="M51" s="88">
        <v>13220</v>
      </c>
    </row>
    <row r="52" spans="2:13" ht="27.75" customHeight="1" thickBot="1">
      <c r="B52" s="1208" t="s">
        <v>36</v>
      </c>
      <c r="C52" s="1209"/>
      <c r="D52" s="90"/>
      <c r="E52" s="1210" t="s">
        <v>37</v>
      </c>
      <c r="F52" s="1210"/>
      <c r="G52" s="1210"/>
      <c r="H52" s="1211"/>
      <c r="I52" s="91">
        <v>8530</v>
      </c>
      <c r="J52" s="92">
        <v>7670</v>
      </c>
      <c r="K52" s="92">
        <v>6497</v>
      </c>
      <c r="L52" s="92">
        <v>5589</v>
      </c>
      <c r="M52" s="93">
        <v>5426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H39" sqref="H3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52"/>
      <c r="H43" s="1229"/>
      <c r="I43" s="1229"/>
      <c r="J43" s="1229"/>
      <c r="K43" s="1229"/>
      <c r="L43" s="1229"/>
      <c r="M43" s="1229"/>
      <c r="N43" s="1229"/>
      <c r="O43" s="1230"/>
    </row>
    <row r="44" spans="2:17">
      <c r="B44" s="248"/>
      <c r="C44" s="244"/>
      <c r="D44" s="244"/>
      <c r="E44" s="244"/>
      <c r="F44" s="244"/>
      <c r="G44" s="1231"/>
      <c r="H44" s="1232"/>
      <c r="I44" s="1232"/>
      <c r="J44" s="1232"/>
      <c r="K44" s="1232"/>
      <c r="L44" s="1232"/>
      <c r="M44" s="1232"/>
      <c r="N44" s="1232"/>
      <c r="O44" s="1233"/>
    </row>
    <row r="45" spans="2:17">
      <c r="B45" s="248"/>
      <c r="C45" s="244"/>
      <c r="D45" s="244"/>
      <c r="E45" s="244"/>
      <c r="F45" s="244"/>
      <c r="G45" s="1231"/>
      <c r="H45" s="1232"/>
      <c r="I45" s="1232"/>
      <c r="J45" s="1232"/>
      <c r="K45" s="1232"/>
      <c r="L45" s="1232"/>
      <c r="M45" s="1232"/>
      <c r="N45" s="1232"/>
      <c r="O45" s="1233"/>
    </row>
    <row r="46" spans="2:17">
      <c r="B46" s="248"/>
      <c r="C46" s="244"/>
      <c r="D46" s="244"/>
      <c r="E46" s="244"/>
      <c r="F46" s="244"/>
      <c r="G46" s="1231"/>
      <c r="H46" s="1232"/>
      <c r="I46" s="1232"/>
      <c r="J46" s="1232"/>
      <c r="K46" s="1232"/>
      <c r="L46" s="1232"/>
      <c r="M46" s="1232"/>
      <c r="N46" s="1232"/>
      <c r="O46" s="1233"/>
    </row>
    <row r="47" spans="2:17">
      <c r="B47" s="248"/>
      <c r="C47" s="244"/>
      <c r="D47" s="244"/>
      <c r="E47" s="244"/>
      <c r="F47" s="244"/>
      <c r="G47" s="1234"/>
      <c r="H47" s="1235"/>
      <c r="I47" s="1235"/>
      <c r="J47" s="1235"/>
      <c r="K47" s="1235"/>
      <c r="L47" s="1235"/>
      <c r="M47" s="1235"/>
      <c r="N47" s="1235"/>
      <c r="O47" s="1236"/>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7"/>
      <c r="H50" s="1238"/>
      <c r="I50" s="1238"/>
      <c r="J50" s="1239"/>
      <c r="K50" s="354" t="s">
        <v>525</v>
      </c>
      <c r="L50" s="354" t="s">
        <v>526</v>
      </c>
      <c r="M50" s="354" t="s">
        <v>527</v>
      </c>
      <c r="N50" s="354" t="s">
        <v>528</v>
      </c>
      <c r="O50" s="354" t="s">
        <v>529</v>
      </c>
    </row>
    <row r="51" spans="1:17">
      <c r="B51" s="248"/>
      <c r="C51" s="244"/>
      <c r="D51" s="244"/>
      <c r="E51" s="244"/>
      <c r="F51" s="244"/>
      <c r="G51" s="1240" t="s">
        <v>562</v>
      </c>
      <c r="H51" s="1241"/>
      <c r="I51" s="1246" t="s">
        <v>563</v>
      </c>
      <c r="J51" s="1246"/>
      <c r="K51" s="1250"/>
      <c r="L51" s="1250"/>
      <c r="M51" s="1250"/>
      <c r="N51" s="1250"/>
      <c r="O51" s="1250"/>
    </row>
    <row r="52" spans="1:17">
      <c r="B52" s="248"/>
      <c r="C52" s="244"/>
      <c r="D52" s="244"/>
      <c r="E52" s="244"/>
      <c r="F52" s="244"/>
      <c r="G52" s="1242"/>
      <c r="H52" s="1243"/>
      <c r="I52" s="1247"/>
      <c r="J52" s="1247"/>
      <c r="K52" s="1216"/>
      <c r="L52" s="1216"/>
      <c r="M52" s="1216"/>
      <c r="N52" s="1216"/>
      <c r="O52" s="1216"/>
    </row>
    <row r="53" spans="1:17">
      <c r="A53" s="355"/>
      <c r="B53" s="248"/>
      <c r="C53" s="244"/>
      <c r="D53" s="244"/>
      <c r="E53" s="244"/>
      <c r="F53" s="244"/>
      <c r="G53" s="1242"/>
      <c r="H53" s="1243"/>
      <c r="I53" s="1226" t="s">
        <v>564</v>
      </c>
      <c r="J53" s="1226"/>
      <c r="K53" s="1251"/>
      <c r="L53" s="1251"/>
      <c r="M53" s="1251"/>
      <c r="N53" s="1251"/>
      <c r="O53" s="1251"/>
    </row>
    <row r="54" spans="1:17">
      <c r="A54" s="355"/>
      <c r="B54" s="248"/>
      <c r="C54" s="244"/>
      <c r="D54" s="244"/>
      <c r="E54" s="244"/>
      <c r="F54" s="244"/>
      <c r="G54" s="1244"/>
      <c r="H54" s="1245"/>
      <c r="I54" s="1226"/>
      <c r="J54" s="1226"/>
      <c r="K54" s="1249"/>
      <c r="L54" s="1249"/>
      <c r="M54" s="1249"/>
      <c r="N54" s="1249"/>
      <c r="O54" s="1249"/>
    </row>
    <row r="55" spans="1:17">
      <c r="A55" s="355"/>
      <c r="B55" s="248"/>
      <c r="C55" s="244"/>
      <c r="D55" s="244"/>
      <c r="E55" s="244"/>
      <c r="F55" s="244"/>
      <c r="G55" s="1220" t="s">
        <v>565</v>
      </c>
      <c r="H55" s="1221"/>
      <c r="I55" s="1226" t="s">
        <v>563</v>
      </c>
      <c r="J55" s="1226"/>
      <c r="K55" s="1250"/>
      <c r="L55" s="1250"/>
      <c r="M55" s="1250"/>
      <c r="N55" s="1250"/>
      <c r="O55" s="1250"/>
    </row>
    <row r="56" spans="1:17">
      <c r="A56" s="355"/>
      <c r="B56" s="248"/>
      <c r="C56" s="244"/>
      <c r="D56" s="244"/>
      <c r="E56" s="244"/>
      <c r="F56" s="244"/>
      <c r="G56" s="1222"/>
      <c r="H56" s="1223"/>
      <c r="I56" s="1226"/>
      <c r="J56" s="1226"/>
      <c r="K56" s="1216"/>
      <c r="L56" s="1216"/>
      <c r="M56" s="1216"/>
      <c r="N56" s="1216"/>
      <c r="O56" s="1216"/>
    </row>
    <row r="57" spans="1:17" s="355" customFormat="1">
      <c r="B57" s="356"/>
      <c r="C57" s="352"/>
      <c r="D57" s="352"/>
      <c r="E57" s="352"/>
      <c r="F57" s="352"/>
      <c r="G57" s="1222"/>
      <c r="H57" s="1223"/>
      <c r="I57" s="1218" t="s">
        <v>564</v>
      </c>
      <c r="J57" s="1218"/>
      <c r="K57" s="1251"/>
      <c r="L57" s="1251"/>
      <c r="M57" s="1251"/>
      <c r="N57" s="1251"/>
      <c r="O57" s="1251"/>
      <c r="P57" s="357"/>
      <c r="Q57" s="356"/>
    </row>
    <row r="58" spans="1:17" s="355" customFormat="1">
      <c r="A58" s="243"/>
      <c r="B58" s="356"/>
      <c r="C58" s="352"/>
      <c r="D58" s="352"/>
      <c r="E58" s="352"/>
      <c r="F58" s="352"/>
      <c r="G58" s="1224"/>
      <c r="H58" s="1225"/>
      <c r="I58" s="1218"/>
      <c r="J58" s="1218"/>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28" t="s">
        <v>569</v>
      </c>
      <c r="H65" s="1229"/>
      <c r="I65" s="1229"/>
      <c r="J65" s="1229"/>
      <c r="K65" s="1229"/>
      <c r="L65" s="1229"/>
      <c r="M65" s="1229"/>
      <c r="N65" s="1229"/>
      <c r="O65" s="1230"/>
    </row>
    <row r="66" spans="2:30">
      <c r="B66" s="248"/>
      <c r="C66" s="244"/>
      <c r="D66" s="244"/>
      <c r="E66" s="244"/>
      <c r="F66" s="244"/>
      <c r="G66" s="1231"/>
      <c r="H66" s="1232"/>
      <c r="I66" s="1232"/>
      <c r="J66" s="1232"/>
      <c r="K66" s="1232"/>
      <c r="L66" s="1232"/>
      <c r="M66" s="1232"/>
      <c r="N66" s="1232"/>
      <c r="O66" s="1233"/>
    </row>
    <row r="67" spans="2:30">
      <c r="B67" s="248"/>
      <c r="C67" s="244"/>
      <c r="D67" s="244"/>
      <c r="E67" s="244"/>
      <c r="F67" s="244"/>
      <c r="G67" s="1231"/>
      <c r="H67" s="1232"/>
      <c r="I67" s="1232"/>
      <c r="J67" s="1232"/>
      <c r="K67" s="1232"/>
      <c r="L67" s="1232"/>
      <c r="M67" s="1232"/>
      <c r="N67" s="1232"/>
      <c r="O67" s="1233"/>
    </row>
    <row r="68" spans="2:30">
      <c r="B68" s="248"/>
      <c r="C68" s="244"/>
      <c r="D68" s="244"/>
      <c r="E68" s="244"/>
      <c r="F68" s="244"/>
      <c r="G68" s="1231"/>
      <c r="H68" s="1232"/>
      <c r="I68" s="1232"/>
      <c r="J68" s="1232"/>
      <c r="K68" s="1232"/>
      <c r="L68" s="1232"/>
      <c r="M68" s="1232"/>
      <c r="N68" s="1232"/>
      <c r="O68" s="1233"/>
    </row>
    <row r="69" spans="2:30">
      <c r="B69" s="248"/>
      <c r="C69" s="244"/>
      <c r="D69" s="244"/>
      <c r="E69" s="244"/>
      <c r="F69" s="244"/>
      <c r="G69" s="1234"/>
      <c r="H69" s="1235"/>
      <c r="I69" s="1235"/>
      <c r="J69" s="1235"/>
      <c r="K69" s="1235"/>
      <c r="L69" s="1235"/>
      <c r="M69" s="1235"/>
      <c r="N69" s="1235"/>
      <c r="O69" s="1236"/>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37"/>
      <c r="H72" s="1238"/>
      <c r="I72" s="1238"/>
      <c r="J72" s="1239"/>
      <c r="K72" s="354" t="s">
        <v>525</v>
      </c>
      <c r="L72" s="354" t="s">
        <v>526</v>
      </c>
      <c r="M72" s="354" t="s">
        <v>527</v>
      </c>
      <c r="N72" s="354" t="s">
        <v>528</v>
      </c>
      <c r="O72" s="354" t="s">
        <v>529</v>
      </c>
    </row>
    <row r="73" spans="2:30">
      <c r="B73" s="248"/>
      <c r="C73" s="244"/>
      <c r="D73" s="244"/>
      <c r="E73" s="244"/>
      <c r="F73" s="244"/>
      <c r="G73" s="1240" t="s">
        <v>562</v>
      </c>
      <c r="H73" s="1241"/>
      <c r="I73" s="1246" t="s">
        <v>563</v>
      </c>
      <c r="J73" s="1246"/>
      <c r="K73" s="1227">
        <v>163.80000000000001</v>
      </c>
      <c r="L73" s="1227">
        <v>147.19999999999999</v>
      </c>
      <c r="M73" s="1216">
        <v>124.7</v>
      </c>
      <c r="N73" s="1216">
        <v>110</v>
      </c>
      <c r="O73" s="1216">
        <v>105.8</v>
      </c>
      <c r="S73" s="243">
        <v>9.9</v>
      </c>
    </row>
    <row r="74" spans="2:30">
      <c r="B74" s="248"/>
      <c r="C74" s="244"/>
      <c r="D74" s="244"/>
      <c r="E74" s="244"/>
      <c r="F74" s="244"/>
      <c r="G74" s="1242"/>
      <c r="H74" s="1243"/>
      <c r="I74" s="1247"/>
      <c r="J74" s="1247"/>
      <c r="K74" s="1227"/>
      <c r="L74" s="1227"/>
      <c r="M74" s="1216"/>
      <c r="N74" s="1216"/>
      <c r="O74" s="1216"/>
    </row>
    <row r="75" spans="2:30">
      <c r="B75" s="248"/>
      <c r="C75" s="244"/>
      <c r="D75" s="244"/>
      <c r="E75" s="244"/>
      <c r="F75" s="244"/>
      <c r="G75" s="1242"/>
      <c r="H75" s="1243"/>
      <c r="I75" s="1226" t="s">
        <v>568</v>
      </c>
      <c r="J75" s="1226"/>
      <c r="K75" s="1248">
        <v>18.600000000000001</v>
      </c>
      <c r="L75" s="1248">
        <v>17.600000000000001</v>
      </c>
      <c r="M75" s="1248">
        <v>16.899999999999999</v>
      </c>
      <c r="N75" s="1248">
        <v>15.1</v>
      </c>
      <c r="O75" s="1248">
        <v>13.6</v>
      </c>
      <c r="U75" s="243">
        <v>81.2</v>
      </c>
      <c r="W75" s="243">
        <v>87.2</v>
      </c>
      <c r="Y75" s="243">
        <v>99.8</v>
      </c>
      <c r="AA75" s="243">
        <v>109.5</v>
      </c>
      <c r="AC75" s="243">
        <v>115.2</v>
      </c>
    </row>
    <row r="76" spans="2:30">
      <c r="B76" s="248"/>
      <c r="C76" s="244"/>
      <c r="D76" s="244"/>
      <c r="E76" s="244"/>
      <c r="F76" s="244"/>
      <c r="G76" s="1244"/>
      <c r="H76" s="1245"/>
      <c r="I76" s="1226"/>
      <c r="J76" s="1226"/>
      <c r="K76" s="1249"/>
      <c r="L76" s="1249"/>
      <c r="M76" s="1249"/>
      <c r="N76" s="1249"/>
      <c r="O76" s="1249"/>
    </row>
    <row r="77" spans="2:30">
      <c r="B77" s="248"/>
      <c r="C77" s="244"/>
      <c r="D77" s="244"/>
      <c r="E77" s="244"/>
      <c r="F77" s="244"/>
      <c r="G77" s="1220" t="s">
        <v>565</v>
      </c>
      <c r="H77" s="1221"/>
      <c r="I77" s="1226" t="s">
        <v>563</v>
      </c>
      <c r="J77" s="1226"/>
      <c r="K77" s="1227">
        <v>64.3</v>
      </c>
      <c r="L77" s="1227">
        <v>61.3</v>
      </c>
      <c r="M77" s="1216">
        <v>54.6</v>
      </c>
      <c r="N77" s="1216">
        <v>48.7</v>
      </c>
      <c r="O77" s="1216">
        <v>13.1</v>
      </c>
      <c r="R77" s="243">
        <v>12.3</v>
      </c>
      <c r="T77" s="243">
        <v>11.1</v>
      </c>
    </row>
    <row r="78" spans="2:30">
      <c r="B78" s="248"/>
      <c r="C78" s="244"/>
      <c r="D78" s="244"/>
      <c r="E78" s="244"/>
      <c r="F78" s="244"/>
      <c r="G78" s="1222"/>
      <c r="H78" s="1223"/>
      <c r="I78" s="1226"/>
      <c r="J78" s="1226"/>
      <c r="K78" s="1227"/>
      <c r="L78" s="1227"/>
      <c r="M78" s="1216"/>
      <c r="N78" s="1216"/>
      <c r="O78" s="1216"/>
    </row>
    <row r="79" spans="2:30">
      <c r="B79" s="248"/>
      <c r="C79" s="244"/>
      <c r="D79" s="244"/>
      <c r="E79" s="244"/>
      <c r="F79" s="244"/>
      <c r="G79" s="1222"/>
      <c r="H79" s="1223"/>
      <c r="I79" s="1217" t="s">
        <v>568</v>
      </c>
      <c r="J79" s="1218"/>
      <c r="K79" s="1219">
        <v>12.3</v>
      </c>
      <c r="L79" s="1219">
        <v>11.7</v>
      </c>
      <c r="M79" s="1219">
        <v>11.2</v>
      </c>
      <c r="N79" s="1219">
        <v>10.4</v>
      </c>
      <c r="O79" s="1219">
        <v>8.9</v>
      </c>
      <c r="V79" s="243">
        <v>53.5</v>
      </c>
      <c r="X79" s="243">
        <v>48.2</v>
      </c>
      <c r="Z79" s="243">
        <v>34.200000000000003</v>
      </c>
      <c r="AB79" s="243">
        <v>30.3</v>
      </c>
      <c r="AD79" s="243">
        <v>28.9</v>
      </c>
    </row>
    <row r="80" spans="2:30">
      <c r="B80" s="248"/>
      <c r="C80" s="244"/>
      <c r="D80" s="244"/>
      <c r="E80" s="244"/>
      <c r="F80" s="244"/>
      <c r="G80" s="1224"/>
      <c r="H80" s="1225"/>
      <c r="I80" s="1218"/>
      <c r="J80" s="1218"/>
      <c r="K80" s="1219"/>
      <c r="L80" s="1219"/>
      <c r="M80" s="1219"/>
      <c r="N80" s="1219"/>
      <c r="O80" s="121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112" sqref="A11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69547</v>
      </c>
      <c r="E3" s="116"/>
      <c r="F3" s="117">
        <v>61557</v>
      </c>
      <c r="G3" s="118"/>
      <c r="H3" s="119"/>
    </row>
    <row r="4" spans="1:8">
      <c r="A4" s="120"/>
      <c r="B4" s="121"/>
      <c r="C4" s="122"/>
      <c r="D4" s="123">
        <v>48948</v>
      </c>
      <c r="E4" s="124"/>
      <c r="F4" s="125">
        <v>32497</v>
      </c>
      <c r="G4" s="126"/>
      <c r="H4" s="127"/>
    </row>
    <row r="5" spans="1:8">
      <c r="A5" s="108" t="s">
        <v>519</v>
      </c>
      <c r="B5" s="113"/>
      <c r="C5" s="114"/>
      <c r="D5" s="115">
        <v>65976</v>
      </c>
      <c r="E5" s="116"/>
      <c r="F5" s="117">
        <v>69806</v>
      </c>
      <c r="G5" s="118"/>
      <c r="H5" s="119"/>
    </row>
    <row r="6" spans="1:8">
      <c r="A6" s="120"/>
      <c r="B6" s="121"/>
      <c r="C6" s="122"/>
      <c r="D6" s="123">
        <v>30531</v>
      </c>
      <c r="E6" s="124"/>
      <c r="F6" s="125">
        <v>32823</v>
      </c>
      <c r="G6" s="126"/>
      <c r="H6" s="127"/>
    </row>
    <row r="7" spans="1:8">
      <c r="A7" s="108" t="s">
        <v>520</v>
      </c>
      <c r="B7" s="113"/>
      <c r="C7" s="114"/>
      <c r="D7" s="115">
        <v>114806</v>
      </c>
      <c r="E7" s="116"/>
      <c r="F7" s="117">
        <v>74444</v>
      </c>
      <c r="G7" s="118"/>
      <c r="H7" s="119"/>
    </row>
    <row r="8" spans="1:8">
      <c r="A8" s="120"/>
      <c r="B8" s="121"/>
      <c r="C8" s="122"/>
      <c r="D8" s="123">
        <v>30777</v>
      </c>
      <c r="E8" s="124"/>
      <c r="F8" s="125">
        <v>34175</v>
      </c>
      <c r="G8" s="126"/>
      <c r="H8" s="127"/>
    </row>
    <row r="9" spans="1:8">
      <c r="A9" s="108" t="s">
        <v>521</v>
      </c>
      <c r="B9" s="113"/>
      <c r="C9" s="114"/>
      <c r="D9" s="115">
        <v>68945</v>
      </c>
      <c r="E9" s="116"/>
      <c r="F9" s="117">
        <v>85205</v>
      </c>
      <c r="G9" s="118"/>
      <c r="H9" s="119"/>
    </row>
    <row r="10" spans="1:8">
      <c r="A10" s="120"/>
      <c r="B10" s="121"/>
      <c r="C10" s="122"/>
      <c r="D10" s="123">
        <v>35427</v>
      </c>
      <c r="E10" s="124"/>
      <c r="F10" s="125">
        <v>38847</v>
      </c>
      <c r="G10" s="126"/>
      <c r="H10" s="127"/>
    </row>
    <row r="11" spans="1:8">
      <c r="A11" s="108" t="s">
        <v>522</v>
      </c>
      <c r="B11" s="113"/>
      <c r="C11" s="114"/>
      <c r="D11" s="115">
        <v>62837</v>
      </c>
      <c r="E11" s="116"/>
      <c r="F11" s="117">
        <v>75972</v>
      </c>
      <c r="G11" s="118"/>
      <c r="H11" s="119"/>
    </row>
    <row r="12" spans="1:8">
      <c r="A12" s="120"/>
      <c r="B12" s="121"/>
      <c r="C12" s="128"/>
      <c r="D12" s="123">
        <v>41724</v>
      </c>
      <c r="E12" s="124"/>
      <c r="F12" s="125">
        <v>40712</v>
      </c>
      <c r="G12" s="126"/>
      <c r="H12" s="127"/>
    </row>
    <row r="13" spans="1:8">
      <c r="A13" s="108"/>
      <c r="B13" s="113"/>
      <c r="C13" s="129"/>
      <c r="D13" s="130">
        <v>76422</v>
      </c>
      <c r="E13" s="131"/>
      <c r="F13" s="132">
        <v>73397</v>
      </c>
      <c r="G13" s="133"/>
      <c r="H13" s="119"/>
    </row>
    <row r="14" spans="1:8">
      <c r="A14" s="120"/>
      <c r="B14" s="121"/>
      <c r="C14" s="122"/>
      <c r="D14" s="123">
        <v>37481</v>
      </c>
      <c r="E14" s="124"/>
      <c r="F14" s="125">
        <v>35811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4.72</v>
      </c>
      <c r="C19" s="134">
        <f>ROUND(VALUE(SUBSTITUTE(実質収支比率等に係る経年分析!G$48,"▲","-")),2)</f>
        <v>6.72</v>
      </c>
      <c r="D19" s="134">
        <f>ROUND(VALUE(SUBSTITUTE(実質収支比率等に係る経年分析!H$48,"▲","-")),2)</f>
        <v>7.32</v>
      </c>
      <c r="E19" s="134">
        <f>ROUND(VALUE(SUBSTITUTE(実質収支比率等に係る経年分析!I$48,"▲","-")),2)</f>
        <v>0.52</v>
      </c>
      <c r="F19" s="134">
        <f>ROUND(VALUE(SUBSTITUTE(実質収支比率等に係る経年分析!J$48,"▲","-")),2)</f>
        <v>6.57</v>
      </c>
    </row>
    <row r="20" spans="1:11">
      <c r="A20" s="134" t="s">
        <v>42</v>
      </c>
      <c r="B20" s="134">
        <f>ROUND(VALUE(SUBSTITUTE(実質収支比率等に係る経年分析!F$47,"▲","-")),2)</f>
        <v>15.84</v>
      </c>
      <c r="C20" s="134">
        <f>ROUND(VALUE(SUBSTITUTE(実質収支比率等に係る経年分析!G$47,"▲","-")),2)</f>
        <v>20.329999999999998</v>
      </c>
      <c r="D20" s="134">
        <f>ROUND(VALUE(SUBSTITUTE(実質収支比率等に係る経年分析!H$47,"▲","-")),2)</f>
        <v>26.65</v>
      </c>
      <c r="E20" s="134">
        <f>ROUND(VALUE(SUBSTITUTE(実質収支比率等に係る経年分析!I$47,"▲","-")),2)</f>
        <v>34.119999999999997</v>
      </c>
      <c r="F20" s="134">
        <f>ROUND(VALUE(SUBSTITUTE(実質収支比率等に係る経年分析!J$47,"▲","-")),2)</f>
        <v>34.369999999999997</v>
      </c>
    </row>
    <row r="21" spans="1:11">
      <c r="A21" s="134" t="s">
        <v>43</v>
      </c>
      <c r="B21" s="134">
        <f>IF(ISNUMBER(VALUE(SUBSTITUTE(実質収支比率等に係る経年分析!F$49,"▲","-"))),ROUND(VALUE(SUBSTITUTE(実質収支比率等に係る経年分析!F$49,"▲","-")),2),NA())</f>
        <v>-2.33</v>
      </c>
      <c r="C21" s="134">
        <f>IF(ISNUMBER(VALUE(SUBSTITUTE(実質収支比率等に係る経年分析!G$49,"▲","-"))),ROUND(VALUE(SUBSTITUTE(実質収支比率等に係る経年分析!G$49,"▲","-")),2),NA())</f>
        <v>2.0099999999999998</v>
      </c>
      <c r="D21" s="134">
        <f>IF(ISNUMBER(VALUE(SUBSTITUTE(実質収支比率等に係る経年分析!H$49,"▲","-"))),ROUND(VALUE(SUBSTITUTE(実質収支比率等に係る経年分析!H$49,"▲","-")),2),NA())</f>
        <v>0.59</v>
      </c>
      <c r="E21" s="134">
        <f>IF(ISNUMBER(VALUE(SUBSTITUTE(実質収支比率等に係る経年分析!I$49,"▲","-"))),ROUND(VALUE(SUBSTITUTE(実質収支比率等に係る経年分析!I$49,"▲","-")),2),NA())</f>
        <v>-6.95</v>
      </c>
      <c r="F21" s="134">
        <f>IF(ISNUMBER(VALUE(SUBSTITUTE(実質収支比率等に係る経年分析!J$49,"▲","-"))),ROUND(VALUE(SUBSTITUTE(実質収支比率等に係る経年分析!J$49,"▲","-")),2),NA())</f>
        <v>6.1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0.71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七釜温泉配湯事業特別会計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0.28000000000000003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0.51</v>
      </c>
    </row>
    <row r="31" spans="1:11">
      <c r="A31" s="135" t="str">
        <f>IF(連結実質赤字比率に係る赤字・黒字の構成分析!C$39="",NA(),連結実質赤字比率に係る赤字・黒字の構成分析!C$39)</f>
        <v>国民健康保険事業特別会計（事業勘定）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0.79</v>
      </c>
    </row>
    <row r="32" spans="1:11">
      <c r="A32" s="135" t="str">
        <f>IF(連結実質赤字比率に係る赤字・黒字の構成分析!C$38="",NA(),連結実質赤字比率に係る赤字・黒字の構成分析!C$38)</f>
        <v>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0.84</v>
      </c>
    </row>
    <row r="33" spans="1:16">
      <c r="A33" s="135" t="str">
        <f>IF(連結実質赤字比率に係る赤字・黒字の構成分析!C$37="",NA(),連結実質赤字比率に係る赤字・黒字の構成分析!C$37)</f>
        <v>浜坂温泉配湯事業会計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4.76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4.4800000000000004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4.3600000000000003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3.62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6.51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10.86</v>
      </c>
    </row>
    <row r="36" spans="1:16">
      <c r="A36" s="135" t="str">
        <f>IF(連結実質赤字比率に係る赤字・黒字の構成分析!C$34="",NA(),連結実質赤字比率に係る赤字・黒字の構成分析!C$34)</f>
        <v>公立浜坂病院事業会計</v>
      </c>
      <c r="B36" s="135">
        <f>IF(ROUND(VALUE(SUBSTITUTE(連結実質赤字比率に係る赤字・黒字の構成分析!F$34,"▲", "-")), 2) &lt; 0, ABS(ROUND(VALUE(SUBSTITUTE(連結実質赤字比率に係る赤字・黒字の構成分析!F$34,"▲", "-")), 2)), NA())</f>
        <v>0.91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5.48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1.92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2.39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2.68</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1601</v>
      </c>
      <c r="E42" s="136"/>
      <c r="F42" s="136"/>
      <c r="G42" s="136">
        <f>'実質公債費比率（分子）の構造'!L$52</f>
        <v>1592</v>
      </c>
      <c r="H42" s="136"/>
      <c r="I42" s="136"/>
      <c r="J42" s="136">
        <f>'実質公債費比率（分子）の構造'!M$52</f>
        <v>1575</v>
      </c>
      <c r="K42" s="136"/>
      <c r="L42" s="136"/>
      <c r="M42" s="136">
        <f>'実質公債費比率（分子）の構造'!N$52</f>
        <v>1547</v>
      </c>
      <c r="N42" s="136"/>
      <c r="O42" s="136"/>
      <c r="P42" s="136">
        <f>'実質公債費比率（分子）の構造'!O$52</f>
        <v>1532</v>
      </c>
    </row>
    <row r="43" spans="1:16">
      <c r="A43" s="136" t="s">
        <v>51</v>
      </c>
      <c r="B43" s="136">
        <f>'実質公債費比率（分子）の構造'!K$51</f>
        <v>0</v>
      </c>
      <c r="C43" s="136"/>
      <c r="D43" s="136"/>
      <c r="E43" s="136" t="str">
        <f>'実質公債費比率（分子）の構造'!L$51</f>
        <v>-</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52</v>
      </c>
      <c r="B44" s="136">
        <f>'実質公債費比率（分子）の構造'!K$50</f>
        <v>0</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53</v>
      </c>
      <c r="B45" s="136">
        <f>'実質公債費比率（分子）の構造'!K$49</f>
        <v>8</v>
      </c>
      <c r="C45" s="136"/>
      <c r="D45" s="136"/>
      <c r="E45" s="136">
        <f>'実質公債費比率（分子）の構造'!L$49</f>
        <v>14</v>
      </c>
      <c r="F45" s="136"/>
      <c r="G45" s="136"/>
      <c r="H45" s="136">
        <f>'実質公債費比率（分子）の構造'!M$49</f>
        <v>5</v>
      </c>
      <c r="I45" s="136"/>
      <c r="J45" s="136"/>
      <c r="K45" s="136">
        <f>'実質公債費比率（分子）の構造'!N$49</f>
        <v>4</v>
      </c>
      <c r="L45" s="136"/>
      <c r="M45" s="136"/>
      <c r="N45" s="136">
        <f>'実質公債費比率（分子）の構造'!O$49</f>
        <v>3</v>
      </c>
      <c r="O45" s="136"/>
      <c r="P45" s="136"/>
    </row>
    <row r="46" spans="1:16">
      <c r="A46" s="136" t="s">
        <v>54</v>
      </c>
      <c r="B46" s="136">
        <f>'実質公債費比率（分子）の構造'!K$48</f>
        <v>804</v>
      </c>
      <c r="C46" s="136"/>
      <c r="D46" s="136"/>
      <c r="E46" s="136">
        <f>'実質公債費比率（分子）の構造'!L$48</f>
        <v>710</v>
      </c>
      <c r="F46" s="136"/>
      <c r="G46" s="136"/>
      <c r="H46" s="136">
        <f>'実質公債費比率（分子）の構造'!M$48</f>
        <v>675</v>
      </c>
      <c r="I46" s="136"/>
      <c r="J46" s="136"/>
      <c r="K46" s="136">
        <f>'実質公債費比率（分子）の構造'!N$48</f>
        <v>643</v>
      </c>
      <c r="L46" s="136"/>
      <c r="M46" s="136"/>
      <c r="N46" s="136">
        <f>'実質公債費比率（分子）の構造'!O$48</f>
        <v>616</v>
      </c>
      <c r="O46" s="136"/>
      <c r="P46" s="136"/>
    </row>
    <row r="47" spans="1:16">
      <c r="A47" s="136" t="s">
        <v>55</v>
      </c>
      <c r="B47" s="136">
        <f>'実質公債費比率（分子）の構造'!K$47</f>
        <v>3</v>
      </c>
      <c r="C47" s="136"/>
      <c r="D47" s="136"/>
      <c r="E47" s="136">
        <f>'実質公債費比率（分子）の構造'!L$47</f>
        <v>3</v>
      </c>
      <c r="F47" s="136"/>
      <c r="G47" s="136"/>
      <c r="H47" s="136">
        <f>'実質公債費比率（分子）の構造'!M$47</f>
        <v>3</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1757</v>
      </c>
      <c r="C49" s="136"/>
      <c r="D49" s="136"/>
      <c r="E49" s="136">
        <f>'実質公債費比率（分子）の構造'!L$45</f>
        <v>1743</v>
      </c>
      <c r="F49" s="136"/>
      <c r="G49" s="136"/>
      <c r="H49" s="136">
        <f>'実質公債費比率（分子）の構造'!M$45</f>
        <v>1691</v>
      </c>
      <c r="I49" s="136"/>
      <c r="J49" s="136"/>
      <c r="K49" s="136">
        <f>'実質公債費比率（分子）の構造'!N$45</f>
        <v>1567</v>
      </c>
      <c r="L49" s="136"/>
      <c r="M49" s="136"/>
      <c r="N49" s="136">
        <f>'実質公債費比率（分子）の構造'!O$45</f>
        <v>1539</v>
      </c>
      <c r="O49" s="136"/>
      <c r="P49" s="136"/>
    </row>
    <row r="50" spans="1:16">
      <c r="A50" s="136" t="s">
        <v>58</v>
      </c>
      <c r="B50" s="136" t="e">
        <f>NA()</f>
        <v>#N/A</v>
      </c>
      <c r="C50" s="136">
        <f>IF(ISNUMBER('実質公債費比率（分子）の構造'!K$53),'実質公債費比率（分子）の構造'!K$53,NA())</f>
        <v>971</v>
      </c>
      <c r="D50" s="136" t="e">
        <f>NA()</f>
        <v>#N/A</v>
      </c>
      <c r="E50" s="136" t="e">
        <f>NA()</f>
        <v>#N/A</v>
      </c>
      <c r="F50" s="136">
        <f>IF(ISNUMBER('実質公債費比率（分子）の構造'!L$53),'実質公債費比率（分子）の構造'!L$53,NA())</f>
        <v>879</v>
      </c>
      <c r="G50" s="136" t="e">
        <f>NA()</f>
        <v>#N/A</v>
      </c>
      <c r="H50" s="136" t="e">
        <f>NA()</f>
        <v>#N/A</v>
      </c>
      <c r="I50" s="136">
        <f>IF(ISNUMBER('実質公債費比率（分子）の構造'!M$53),'実質公債費比率（分子）の構造'!M$53,NA())</f>
        <v>801</v>
      </c>
      <c r="J50" s="136" t="e">
        <f>NA()</f>
        <v>#N/A</v>
      </c>
      <c r="K50" s="136" t="e">
        <f>NA()</f>
        <v>#N/A</v>
      </c>
      <c r="L50" s="136">
        <f>IF(ISNUMBER('実質公債費比率（分子）の構造'!N$53),'実質公債費比率（分子）の構造'!N$53,NA())</f>
        <v>669</v>
      </c>
      <c r="M50" s="136" t="e">
        <f>NA()</f>
        <v>#N/A</v>
      </c>
      <c r="N50" s="136" t="e">
        <f>NA()</f>
        <v>#N/A</v>
      </c>
      <c r="O50" s="136">
        <f>IF(ISNUMBER('実質公債費比率（分子）の構造'!O$53),'実質公債費比率（分子）の構造'!O$53,NA())</f>
        <v>627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14453</v>
      </c>
      <c r="E56" s="135"/>
      <c r="F56" s="135"/>
      <c r="G56" s="135">
        <f>'将来負担比率（分子）の構造'!J$51</f>
        <v>13906</v>
      </c>
      <c r="H56" s="135"/>
      <c r="I56" s="135"/>
      <c r="J56" s="135">
        <f>'将来負担比率（分子）の構造'!K$51</f>
        <v>13805</v>
      </c>
      <c r="K56" s="135"/>
      <c r="L56" s="135"/>
      <c r="M56" s="135">
        <f>'将来負担比率（分子）の構造'!L$51</f>
        <v>13232</v>
      </c>
      <c r="N56" s="135"/>
      <c r="O56" s="135"/>
      <c r="P56" s="135">
        <f>'将来負担比率（分子）の構造'!M$51</f>
        <v>13220</v>
      </c>
    </row>
    <row r="57" spans="1:16">
      <c r="A57" s="135" t="s">
        <v>34</v>
      </c>
      <c r="B57" s="135"/>
      <c r="C57" s="135"/>
      <c r="D57" s="135">
        <f>'将来負担比率（分子）の構造'!I$50</f>
        <v>420</v>
      </c>
      <c r="E57" s="135"/>
      <c r="F57" s="135"/>
      <c r="G57" s="135">
        <f>'将来負担比率（分子）の構造'!J$50</f>
        <v>375</v>
      </c>
      <c r="H57" s="135"/>
      <c r="I57" s="135"/>
      <c r="J57" s="135">
        <f>'将来負担比率（分子）の構造'!K$50</f>
        <v>341</v>
      </c>
      <c r="K57" s="135"/>
      <c r="L57" s="135"/>
      <c r="M57" s="135">
        <f>'将来負担比率（分子）の構造'!L$50</f>
        <v>280</v>
      </c>
      <c r="N57" s="135"/>
      <c r="O57" s="135"/>
      <c r="P57" s="135">
        <f>'将来負担比率（分子）の構造'!M$50</f>
        <v>222</v>
      </c>
    </row>
    <row r="58" spans="1:16">
      <c r="A58" s="135" t="s">
        <v>33</v>
      </c>
      <c r="B58" s="135"/>
      <c r="C58" s="135"/>
      <c r="D58" s="135">
        <f>'将来負担比率（分子）の構造'!I$49</f>
        <v>1510</v>
      </c>
      <c r="E58" s="135"/>
      <c r="F58" s="135"/>
      <c r="G58" s="135">
        <f>'将来負担比率（分子）の構造'!J$49</f>
        <v>1858</v>
      </c>
      <c r="H58" s="135"/>
      <c r="I58" s="135"/>
      <c r="J58" s="135">
        <f>'将来負担比率（分子）の構造'!K$49</f>
        <v>2319</v>
      </c>
      <c r="K58" s="135"/>
      <c r="L58" s="135"/>
      <c r="M58" s="135">
        <f>'将来負担比率（分子）の構造'!L$49</f>
        <v>2852</v>
      </c>
      <c r="N58" s="135"/>
      <c r="O58" s="135"/>
      <c r="P58" s="135">
        <f>'将来負担比率（分子）の構造'!M$49</f>
        <v>2791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2205</v>
      </c>
      <c r="C62" s="135"/>
      <c r="D62" s="135"/>
      <c r="E62" s="135">
        <f>'将来負担比率（分子）の構造'!J$45</f>
        <v>2145</v>
      </c>
      <c r="F62" s="135"/>
      <c r="G62" s="135"/>
      <c r="H62" s="135">
        <f>'将来負担比率（分子）の構造'!K$45</f>
        <v>1956</v>
      </c>
      <c r="I62" s="135"/>
      <c r="J62" s="135"/>
      <c r="K62" s="135">
        <f>'将来負担比率（分子）の構造'!L$45</f>
        <v>1842</v>
      </c>
      <c r="L62" s="135"/>
      <c r="M62" s="135"/>
      <c r="N62" s="135">
        <f>'将来負担比率（分子）の構造'!M$45</f>
        <v>1714</v>
      </c>
      <c r="O62" s="135"/>
      <c r="P62" s="135"/>
    </row>
    <row r="63" spans="1:16">
      <c r="A63" s="135" t="s">
        <v>27</v>
      </c>
      <c r="B63" s="135">
        <f>'将来負担比率（分子）の構造'!I$44</f>
        <v>18</v>
      </c>
      <c r="C63" s="135"/>
      <c r="D63" s="135"/>
      <c r="E63" s="135">
        <f>'将来負担比率（分子）の構造'!J$44</f>
        <v>13</v>
      </c>
      <c r="F63" s="135"/>
      <c r="G63" s="135"/>
      <c r="H63" s="135">
        <f>'将来負担比率（分子）の構造'!K$44</f>
        <v>8</v>
      </c>
      <c r="I63" s="135"/>
      <c r="J63" s="135"/>
      <c r="K63" s="135">
        <f>'将来負担比率（分子）の構造'!L$44</f>
        <v>8</v>
      </c>
      <c r="L63" s="135"/>
      <c r="M63" s="135"/>
      <c r="N63" s="135">
        <f>'将来負担比率（分子）の構造'!M$44</f>
        <v>5</v>
      </c>
      <c r="O63" s="135"/>
      <c r="P63" s="135"/>
    </row>
    <row r="64" spans="1:16">
      <c r="A64" s="135" t="s">
        <v>26</v>
      </c>
      <c r="B64" s="135">
        <f>'将来負担比率（分子）の構造'!I$43</f>
        <v>8479</v>
      </c>
      <c r="C64" s="135"/>
      <c r="D64" s="135"/>
      <c r="E64" s="135">
        <f>'将来負担比率（分子）の構造'!J$43</f>
        <v>7882</v>
      </c>
      <c r="F64" s="135"/>
      <c r="G64" s="135"/>
      <c r="H64" s="135">
        <f>'将来負担比率（分子）の構造'!K$43</f>
        <v>7374</v>
      </c>
      <c r="I64" s="135"/>
      <c r="J64" s="135"/>
      <c r="K64" s="135">
        <f>'将来負担比率（分子）の構造'!L$43</f>
        <v>6854</v>
      </c>
      <c r="L64" s="135"/>
      <c r="M64" s="135"/>
      <c r="N64" s="135">
        <f>'将来負担比率（分子）の構造'!M$43</f>
        <v>6381</v>
      </c>
      <c r="O64" s="135"/>
      <c r="P64" s="135"/>
    </row>
    <row r="65" spans="1:16">
      <c r="A65" s="135" t="s">
        <v>25</v>
      </c>
      <c r="B65" s="135">
        <f>'将来負担比率（分子）の構造'!I$42</f>
        <v>14</v>
      </c>
      <c r="C65" s="135"/>
      <c r="D65" s="135"/>
      <c r="E65" s="135">
        <f>'将来負担比率（分子）の構造'!J$42</f>
        <v>5</v>
      </c>
      <c r="F65" s="135"/>
      <c r="G65" s="135"/>
      <c r="H65" s="135">
        <f>'将来負担比率（分子）の構造'!K$42</f>
        <v>5</v>
      </c>
      <c r="I65" s="135"/>
      <c r="J65" s="135"/>
      <c r="K65" s="135">
        <f>'将来負担比率（分子）の構造'!L$42</f>
        <v>4</v>
      </c>
      <c r="L65" s="135"/>
      <c r="M65" s="135"/>
      <c r="N65" s="135">
        <f>'将来負担比率（分子）の構造'!M$42</f>
        <v>4</v>
      </c>
      <c r="O65" s="135"/>
      <c r="P65" s="135"/>
    </row>
    <row r="66" spans="1:16">
      <c r="A66" s="135" t="s">
        <v>24</v>
      </c>
      <c r="B66" s="135">
        <f>'将来負担比率（分子）の構造'!I$41</f>
        <v>14196</v>
      </c>
      <c r="C66" s="135"/>
      <c r="D66" s="135"/>
      <c r="E66" s="135">
        <f>'将来負担比率（分子）の構造'!J$41</f>
        <v>13763</v>
      </c>
      <c r="F66" s="135"/>
      <c r="G66" s="135"/>
      <c r="H66" s="135">
        <f>'将来負担比率（分子）の構造'!K$41</f>
        <v>13619</v>
      </c>
      <c r="I66" s="135"/>
      <c r="J66" s="135"/>
      <c r="K66" s="135">
        <f>'将来負担比率（分子）の構造'!L$41</f>
        <v>13243</v>
      </c>
      <c r="L66" s="135"/>
      <c r="M66" s="135"/>
      <c r="N66" s="135">
        <f>'将来負担比率（分子）の構造'!M$41</f>
        <v>13555</v>
      </c>
      <c r="O66" s="135"/>
      <c r="P66" s="135"/>
    </row>
    <row r="67" spans="1:16">
      <c r="A67" s="135" t="s">
        <v>62</v>
      </c>
      <c r="B67" s="135" t="e">
        <f>NA()</f>
        <v>#N/A</v>
      </c>
      <c r="C67" s="135">
        <f>IF(ISNUMBER('将来負担比率（分子）の構造'!I$52), IF('将来負担比率（分子）の構造'!I$52 &lt; 0, 0, '将来負担比率（分子）の構造'!I$52), NA())</f>
        <v>8530</v>
      </c>
      <c r="D67" s="135" t="e">
        <f>NA()</f>
        <v>#N/A</v>
      </c>
      <c r="E67" s="135" t="e">
        <f>NA()</f>
        <v>#N/A</v>
      </c>
      <c r="F67" s="135">
        <f>IF(ISNUMBER('将来負担比率（分子）の構造'!J$52), IF('将来負担比率（分子）の構造'!J$52 &lt; 0, 0, '将来負担比率（分子）の構造'!J$52), NA())</f>
        <v>7670</v>
      </c>
      <c r="G67" s="135" t="e">
        <f>NA()</f>
        <v>#N/A</v>
      </c>
      <c r="H67" s="135" t="e">
        <f>NA()</f>
        <v>#N/A</v>
      </c>
      <c r="I67" s="135">
        <f>IF(ISNUMBER('将来負担比率（分子）の構造'!K$52), IF('将来負担比率（分子）の構造'!K$52 &lt; 0, 0, '将来負担比率（分子）の構造'!K$52), NA())</f>
        <v>6497</v>
      </c>
      <c r="J67" s="135" t="e">
        <f>NA()</f>
        <v>#N/A</v>
      </c>
      <c r="K67" s="135" t="e">
        <f>NA()</f>
        <v>#N/A</v>
      </c>
      <c r="L67" s="135">
        <f>IF(ISNUMBER('将来負担比率（分子）の構造'!L$52), IF('将来負担比率（分子）の構造'!L$52 &lt; 0, 0, '将来負担比率（分子）の構造'!L$52), NA())</f>
        <v>5589</v>
      </c>
      <c r="M67" s="135" t="e">
        <f>NA()</f>
        <v>#N/A</v>
      </c>
      <c r="N67" s="135" t="e">
        <f>NA()</f>
        <v>#N/A</v>
      </c>
      <c r="O67" s="135">
        <f>IF(ISNUMBER('将来負担比率（分子）の構造'!M$52), IF('将来負担比率（分子）の構造'!M$52 &lt; 0, 0, '将来負担比率（分子）の構造'!M$52), NA())</f>
        <v>5426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1404412</v>
      </c>
      <c r="S5" s="669"/>
      <c r="T5" s="669"/>
      <c r="U5" s="669"/>
      <c r="V5" s="669"/>
      <c r="W5" s="669"/>
      <c r="X5" s="669"/>
      <c r="Y5" s="716"/>
      <c r="Z5" s="729">
        <v>12.9</v>
      </c>
      <c r="AA5" s="729"/>
      <c r="AB5" s="729"/>
      <c r="AC5" s="729"/>
      <c r="AD5" s="730">
        <v>1404412</v>
      </c>
      <c r="AE5" s="730"/>
      <c r="AF5" s="730"/>
      <c r="AG5" s="730"/>
      <c r="AH5" s="730"/>
      <c r="AI5" s="730"/>
      <c r="AJ5" s="730"/>
      <c r="AK5" s="730"/>
      <c r="AL5" s="717">
        <v>22.2</v>
      </c>
      <c r="AM5" s="686"/>
      <c r="AN5" s="686"/>
      <c r="AO5" s="718"/>
      <c r="AP5" s="705" t="s">
        <v>206</v>
      </c>
      <c r="AQ5" s="706"/>
      <c r="AR5" s="706"/>
      <c r="AS5" s="706"/>
      <c r="AT5" s="706"/>
      <c r="AU5" s="706"/>
      <c r="AV5" s="706"/>
      <c r="AW5" s="706"/>
      <c r="AX5" s="706"/>
      <c r="AY5" s="706"/>
      <c r="AZ5" s="706"/>
      <c r="BA5" s="706"/>
      <c r="BB5" s="706"/>
      <c r="BC5" s="706"/>
      <c r="BD5" s="706"/>
      <c r="BE5" s="706"/>
      <c r="BF5" s="707"/>
      <c r="BG5" s="618">
        <v>1367187</v>
      </c>
      <c r="BH5" s="619"/>
      <c r="BI5" s="619"/>
      <c r="BJ5" s="619"/>
      <c r="BK5" s="619"/>
      <c r="BL5" s="619"/>
      <c r="BM5" s="619"/>
      <c r="BN5" s="620"/>
      <c r="BO5" s="671">
        <v>97.3</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102104</v>
      </c>
      <c r="S6" s="619"/>
      <c r="T6" s="619"/>
      <c r="U6" s="619"/>
      <c r="V6" s="619"/>
      <c r="W6" s="619"/>
      <c r="X6" s="619"/>
      <c r="Y6" s="620"/>
      <c r="Z6" s="671">
        <v>0.9</v>
      </c>
      <c r="AA6" s="671"/>
      <c r="AB6" s="671"/>
      <c r="AC6" s="671"/>
      <c r="AD6" s="672">
        <v>102104</v>
      </c>
      <c r="AE6" s="672"/>
      <c r="AF6" s="672"/>
      <c r="AG6" s="672"/>
      <c r="AH6" s="672"/>
      <c r="AI6" s="672"/>
      <c r="AJ6" s="672"/>
      <c r="AK6" s="672"/>
      <c r="AL6" s="641">
        <v>1.6</v>
      </c>
      <c r="AM6" s="673"/>
      <c r="AN6" s="673"/>
      <c r="AO6" s="674"/>
      <c r="AP6" s="615" t="s">
        <v>212</v>
      </c>
      <c r="AQ6" s="616"/>
      <c r="AR6" s="616"/>
      <c r="AS6" s="616"/>
      <c r="AT6" s="616"/>
      <c r="AU6" s="616"/>
      <c r="AV6" s="616"/>
      <c r="AW6" s="616"/>
      <c r="AX6" s="616"/>
      <c r="AY6" s="616"/>
      <c r="AZ6" s="616"/>
      <c r="BA6" s="616"/>
      <c r="BB6" s="616"/>
      <c r="BC6" s="616"/>
      <c r="BD6" s="616"/>
      <c r="BE6" s="616"/>
      <c r="BF6" s="617"/>
      <c r="BG6" s="618">
        <v>1367187</v>
      </c>
      <c r="BH6" s="619"/>
      <c r="BI6" s="619"/>
      <c r="BJ6" s="619"/>
      <c r="BK6" s="619"/>
      <c r="BL6" s="619"/>
      <c r="BM6" s="619"/>
      <c r="BN6" s="620"/>
      <c r="BO6" s="671">
        <v>97.3</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105857</v>
      </c>
      <c r="CS6" s="619"/>
      <c r="CT6" s="619"/>
      <c r="CU6" s="619"/>
      <c r="CV6" s="619"/>
      <c r="CW6" s="619"/>
      <c r="CX6" s="619"/>
      <c r="CY6" s="620"/>
      <c r="CZ6" s="671">
        <v>1</v>
      </c>
      <c r="DA6" s="671"/>
      <c r="DB6" s="671"/>
      <c r="DC6" s="671"/>
      <c r="DD6" s="624" t="s">
        <v>207</v>
      </c>
      <c r="DE6" s="619"/>
      <c r="DF6" s="619"/>
      <c r="DG6" s="619"/>
      <c r="DH6" s="619"/>
      <c r="DI6" s="619"/>
      <c r="DJ6" s="619"/>
      <c r="DK6" s="619"/>
      <c r="DL6" s="619"/>
      <c r="DM6" s="619"/>
      <c r="DN6" s="619"/>
      <c r="DO6" s="619"/>
      <c r="DP6" s="620"/>
      <c r="DQ6" s="624">
        <v>105857</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3259</v>
      </c>
      <c r="S7" s="619"/>
      <c r="T7" s="619"/>
      <c r="U7" s="619"/>
      <c r="V7" s="619"/>
      <c r="W7" s="619"/>
      <c r="X7" s="619"/>
      <c r="Y7" s="620"/>
      <c r="Z7" s="671">
        <v>0</v>
      </c>
      <c r="AA7" s="671"/>
      <c r="AB7" s="671"/>
      <c r="AC7" s="671"/>
      <c r="AD7" s="672">
        <v>3259</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539306</v>
      </c>
      <c r="BH7" s="619"/>
      <c r="BI7" s="619"/>
      <c r="BJ7" s="619"/>
      <c r="BK7" s="619"/>
      <c r="BL7" s="619"/>
      <c r="BM7" s="619"/>
      <c r="BN7" s="620"/>
      <c r="BO7" s="671">
        <v>38.4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1150147</v>
      </c>
      <c r="CS7" s="619"/>
      <c r="CT7" s="619"/>
      <c r="CU7" s="619"/>
      <c r="CV7" s="619"/>
      <c r="CW7" s="619"/>
      <c r="CX7" s="619"/>
      <c r="CY7" s="620"/>
      <c r="CZ7" s="671">
        <v>11</v>
      </c>
      <c r="DA7" s="671"/>
      <c r="DB7" s="671"/>
      <c r="DC7" s="671"/>
      <c r="DD7" s="624">
        <v>6881</v>
      </c>
      <c r="DE7" s="619"/>
      <c r="DF7" s="619"/>
      <c r="DG7" s="619"/>
      <c r="DH7" s="619"/>
      <c r="DI7" s="619"/>
      <c r="DJ7" s="619"/>
      <c r="DK7" s="619"/>
      <c r="DL7" s="619"/>
      <c r="DM7" s="619"/>
      <c r="DN7" s="619"/>
      <c r="DO7" s="619"/>
      <c r="DP7" s="620"/>
      <c r="DQ7" s="624">
        <v>957467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10514</v>
      </c>
      <c r="S8" s="619"/>
      <c r="T8" s="619"/>
      <c r="U8" s="619"/>
      <c r="V8" s="619"/>
      <c r="W8" s="619"/>
      <c r="X8" s="619"/>
      <c r="Y8" s="620"/>
      <c r="Z8" s="671">
        <v>0.1</v>
      </c>
      <c r="AA8" s="671"/>
      <c r="AB8" s="671"/>
      <c r="AC8" s="671"/>
      <c r="AD8" s="672">
        <v>10514</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23416</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2061662</v>
      </c>
      <c r="CS8" s="619"/>
      <c r="CT8" s="619"/>
      <c r="CU8" s="619"/>
      <c r="CV8" s="619"/>
      <c r="CW8" s="619"/>
      <c r="CX8" s="619"/>
      <c r="CY8" s="620"/>
      <c r="CZ8" s="671">
        <v>19.7</v>
      </c>
      <c r="DA8" s="671"/>
      <c r="DB8" s="671"/>
      <c r="DC8" s="671"/>
      <c r="DD8" s="624">
        <v>8374</v>
      </c>
      <c r="DE8" s="619"/>
      <c r="DF8" s="619"/>
      <c r="DG8" s="619"/>
      <c r="DH8" s="619"/>
      <c r="DI8" s="619"/>
      <c r="DJ8" s="619"/>
      <c r="DK8" s="619"/>
      <c r="DL8" s="619"/>
      <c r="DM8" s="619"/>
      <c r="DN8" s="619"/>
      <c r="DO8" s="619"/>
      <c r="DP8" s="620"/>
      <c r="DQ8" s="624">
        <v>1221788</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10369</v>
      </c>
      <c r="S9" s="619"/>
      <c r="T9" s="619"/>
      <c r="U9" s="619"/>
      <c r="V9" s="619"/>
      <c r="W9" s="619"/>
      <c r="X9" s="619"/>
      <c r="Y9" s="620"/>
      <c r="Z9" s="671">
        <v>0.1</v>
      </c>
      <c r="AA9" s="671"/>
      <c r="AB9" s="671"/>
      <c r="AC9" s="671"/>
      <c r="AD9" s="672">
        <v>10369</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461032</v>
      </c>
      <c r="BH9" s="619"/>
      <c r="BI9" s="619"/>
      <c r="BJ9" s="619"/>
      <c r="BK9" s="619"/>
      <c r="BL9" s="619"/>
      <c r="BM9" s="619"/>
      <c r="BN9" s="620"/>
      <c r="BO9" s="671">
        <v>32.799999999999997</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1791919</v>
      </c>
      <c r="CS9" s="619"/>
      <c r="CT9" s="619"/>
      <c r="CU9" s="619"/>
      <c r="CV9" s="619"/>
      <c r="CW9" s="619"/>
      <c r="CX9" s="619"/>
      <c r="CY9" s="620"/>
      <c r="CZ9" s="671">
        <v>17.100000000000001</v>
      </c>
      <c r="DA9" s="671"/>
      <c r="DB9" s="671"/>
      <c r="DC9" s="671"/>
      <c r="DD9" s="624">
        <v>30736</v>
      </c>
      <c r="DE9" s="619"/>
      <c r="DF9" s="619"/>
      <c r="DG9" s="619"/>
      <c r="DH9" s="619"/>
      <c r="DI9" s="619"/>
      <c r="DJ9" s="619"/>
      <c r="DK9" s="619"/>
      <c r="DL9" s="619"/>
      <c r="DM9" s="619"/>
      <c r="DN9" s="619"/>
      <c r="DO9" s="619"/>
      <c r="DP9" s="620"/>
      <c r="DQ9" s="624">
        <v>1041090</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284207</v>
      </c>
      <c r="S10" s="619"/>
      <c r="T10" s="619"/>
      <c r="U10" s="619"/>
      <c r="V10" s="619"/>
      <c r="W10" s="619"/>
      <c r="X10" s="619"/>
      <c r="Y10" s="620"/>
      <c r="Z10" s="671">
        <v>2.6</v>
      </c>
      <c r="AA10" s="671"/>
      <c r="AB10" s="671"/>
      <c r="AC10" s="671"/>
      <c r="AD10" s="672">
        <v>284207</v>
      </c>
      <c r="AE10" s="672"/>
      <c r="AF10" s="672"/>
      <c r="AG10" s="672"/>
      <c r="AH10" s="672"/>
      <c r="AI10" s="672"/>
      <c r="AJ10" s="672"/>
      <c r="AK10" s="672"/>
      <c r="AL10" s="641">
        <v>4.5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33744</v>
      </c>
      <c r="BH10" s="619"/>
      <c r="BI10" s="619"/>
      <c r="BJ10" s="619"/>
      <c r="BK10" s="619"/>
      <c r="BL10" s="619"/>
      <c r="BM10" s="619"/>
      <c r="BN10" s="620"/>
      <c r="BO10" s="671">
        <v>2.4</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22590</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20351</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3347</v>
      </c>
      <c r="S11" s="619"/>
      <c r="T11" s="619"/>
      <c r="U11" s="619"/>
      <c r="V11" s="619"/>
      <c r="W11" s="619"/>
      <c r="X11" s="619"/>
      <c r="Y11" s="620"/>
      <c r="Z11" s="671">
        <v>0</v>
      </c>
      <c r="AA11" s="671"/>
      <c r="AB11" s="671"/>
      <c r="AC11" s="671"/>
      <c r="AD11" s="672">
        <v>3347</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21114</v>
      </c>
      <c r="BH11" s="619"/>
      <c r="BI11" s="619"/>
      <c r="BJ11" s="619"/>
      <c r="BK11" s="619"/>
      <c r="BL11" s="619"/>
      <c r="BM11" s="619"/>
      <c r="BN11" s="620"/>
      <c r="BO11" s="671">
        <v>1.5</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838438</v>
      </c>
      <c r="CS11" s="619"/>
      <c r="CT11" s="619"/>
      <c r="CU11" s="619"/>
      <c r="CV11" s="619"/>
      <c r="CW11" s="619"/>
      <c r="CX11" s="619"/>
      <c r="CY11" s="620"/>
      <c r="CZ11" s="671">
        <v>8</v>
      </c>
      <c r="DA11" s="671"/>
      <c r="DB11" s="671"/>
      <c r="DC11" s="671"/>
      <c r="DD11" s="624">
        <v>137360</v>
      </c>
      <c r="DE11" s="619"/>
      <c r="DF11" s="619"/>
      <c r="DG11" s="619"/>
      <c r="DH11" s="619"/>
      <c r="DI11" s="619"/>
      <c r="DJ11" s="619"/>
      <c r="DK11" s="619"/>
      <c r="DL11" s="619"/>
      <c r="DM11" s="619"/>
      <c r="DN11" s="619"/>
      <c r="DO11" s="619"/>
      <c r="DP11" s="620"/>
      <c r="DQ11" s="624">
        <v>445829</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707344</v>
      </c>
      <c r="BH12" s="619"/>
      <c r="BI12" s="619"/>
      <c r="BJ12" s="619"/>
      <c r="BK12" s="619"/>
      <c r="BL12" s="619"/>
      <c r="BM12" s="619"/>
      <c r="BN12" s="620"/>
      <c r="BO12" s="671">
        <v>50.4</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377046</v>
      </c>
      <c r="CS12" s="619"/>
      <c r="CT12" s="619"/>
      <c r="CU12" s="619"/>
      <c r="CV12" s="619"/>
      <c r="CW12" s="619"/>
      <c r="CX12" s="619"/>
      <c r="CY12" s="620"/>
      <c r="CZ12" s="671">
        <v>3.6</v>
      </c>
      <c r="DA12" s="671"/>
      <c r="DB12" s="671"/>
      <c r="DC12" s="671"/>
      <c r="DD12" s="624">
        <v>27713</v>
      </c>
      <c r="DE12" s="619"/>
      <c r="DF12" s="619"/>
      <c r="DG12" s="619"/>
      <c r="DH12" s="619"/>
      <c r="DI12" s="619"/>
      <c r="DJ12" s="619"/>
      <c r="DK12" s="619"/>
      <c r="DL12" s="619"/>
      <c r="DM12" s="619"/>
      <c r="DN12" s="619"/>
      <c r="DO12" s="619"/>
      <c r="DP12" s="620"/>
      <c r="DQ12" s="624">
        <v>189556</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28166</v>
      </c>
      <c r="S13" s="619"/>
      <c r="T13" s="619"/>
      <c r="U13" s="619"/>
      <c r="V13" s="619"/>
      <c r="W13" s="619"/>
      <c r="X13" s="619"/>
      <c r="Y13" s="620"/>
      <c r="Z13" s="671">
        <v>0.3</v>
      </c>
      <c r="AA13" s="671"/>
      <c r="AB13" s="671"/>
      <c r="AC13" s="671"/>
      <c r="AD13" s="672">
        <v>28166</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697982</v>
      </c>
      <c r="BH13" s="619"/>
      <c r="BI13" s="619"/>
      <c r="BJ13" s="619"/>
      <c r="BK13" s="619"/>
      <c r="BL13" s="619"/>
      <c r="BM13" s="619"/>
      <c r="BN13" s="620"/>
      <c r="BO13" s="671">
        <v>49.7</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1070709</v>
      </c>
      <c r="CS13" s="619"/>
      <c r="CT13" s="619"/>
      <c r="CU13" s="619"/>
      <c r="CV13" s="619"/>
      <c r="CW13" s="619"/>
      <c r="CX13" s="619"/>
      <c r="CY13" s="620"/>
      <c r="CZ13" s="671">
        <v>10.199999999999999</v>
      </c>
      <c r="DA13" s="671"/>
      <c r="DB13" s="671"/>
      <c r="DC13" s="671"/>
      <c r="DD13" s="624">
        <v>531715</v>
      </c>
      <c r="DE13" s="619"/>
      <c r="DF13" s="619"/>
      <c r="DG13" s="619"/>
      <c r="DH13" s="619"/>
      <c r="DI13" s="619"/>
      <c r="DJ13" s="619"/>
      <c r="DK13" s="619"/>
      <c r="DL13" s="619"/>
      <c r="DM13" s="619"/>
      <c r="DN13" s="619"/>
      <c r="DO13" s="619"/>
      <c r="DP13" s="620"/>
      <c r="DQ13" s="624">
        <v>586318</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42184</v>
      </c>
      <c r="BH14" s="619"/>
      <c r="BI14" s="619"/>
      <c r="BJ14" s="619"/>
      <c r="BK14" s="619"/>
      <c r="BL14" s="619"/>
      <c r="BM14" s="619"/>
      <c r="BN14" s="620"/>
      <c r="BO14" s="671">
        <v>3</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576635</v>
      </c>
      <c r="CS14" s="619"/>
      <c r="CT14" s="619"/>
      <c r="CU14" s="619"/>
      <c r="CV14" s="619"/>
      <c r="CW14" s="619"/>
      <c r="CX14" s="619"/>
      <c r="CY14" s="620"/>
      <c r="CZ14" s="671">
        <v>5.5</v>
      </c>
      <c r="DA14" s="671"/>
      <c r="DB14" s="671"/>
      <c r="DC14" s="671"/>
      <c r="DD14" s="624">
        <v>28807</v>
      </c>
      <c r="DE14" s="619"/>
      <c r="DF14" s="619"/>
      <c r="DG14" s="619"/>
      <c r="DH14" s="619"/>
      <c r="DI14" s="619"/>
      <c r="DJ14" s="619"/>
      <c r="DK14" s="619"/>
      <c r="DL14" s="619"/>
      <c r="DM14" s="619"/>
      <c r="DN14" s="619"/>
      <c r="DO14" s="619"/>
      <c r="DP14" s="620"/>
      <c r="DQ14" s="624">
        <v>398298</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3040</v>
      </c>
      <c r="S15" s="619"/>
      <c r="T15" s="619"/>
      <c r="U15" s="619"/>
      <c r="V15" s="619"/>
      <c r="W15" s="619"/>
      <c r="X15" s="619"/>
      <c r="Y15" s="620"/>
      <c r="Z15" s="671">
        <v>0</v>
      </c>
      <c r="AA15" s="671"/>
      <c r="AB15" s="671"/>
      <c r="AC15" s="671"/>
      <c r="AD15" s="672">
        <v>3040</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78353</v>
      </c>
      <c r="BH15" s="619"/>
      <c r="BI15" s="619"/>
      <c r="BJ15" s="619"/>
      <c r="BK15" s="619"/>
      <c r="BL15" s="619"/>
      <c r="BM15" s="619"/>
      <c r="BN15" s="620"/>
      <c r="BO15" s="671">
        <v>5.6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875361</v>
      </c>
      <c r="CS15" s="619"/>
      <c r="CT15" s="619"/>
      <c r="CU15" s="619"/>
      <c r="CV15" s="619"/>
      <c r="CW15" s="619"/>
      <c r="CX15" s="619"/>
      <c r="CY15" s="620"/>
      <c r="CZ15" s="671">
        <v>8.4</v>
      </c>
      <c r="DA15" s="671"/>
      <c r="DB15" s="671"/>
      <c r="DC15" s="671"/>
      <c r="DD15" s="624">
        <v>199304</v>
      </c>
      <c r="DE15" s="619"/>
      <c r="DF15" s="619"/>
      <c r="DG15" s="619"/>
      <c r="DH15" s="619"/>
      <c r="DI15" s="619"/>
      <c r="DJ15" s="619"/>
      <c r="DK15" s="619"/>
      <c r="DL15" s="619"/>
      <c r="DM15" s="619"/>
      <c r="DN15" s="619"/>
      <c r="DO15" s="619"/>
      <c r="DP15" s="620"/>
      <c r="DQ15" s="624">
        <v>609411</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5134178</v>
      </c>
      <c r="S16" s="619"/>
      <c r="T16" s="619"/>
      <c r="U16" s="619"/>
      <c r="V16" s="619"/>
      <c r="W16" s="619"/>
      <c r="X16" s="619"/>
      <c r="Y16" s="620"/>
      <c r="Z16" s="671">
        <v>47</v>
      </c>
      <c r="AA16" s="671"/>
      <c r="AB16" s="671"/>
      <c r="AC16" s="671"/>
      <c r="AD16" s="672">
        <v>4448277</v>
      </c>
      <c r="AE16" s="672"/>
      <c r="AF16" s="672"/>
      <c r="AG16" s="672"/>
      <c r="AH16" s="672"/>
      <c r="AI16" s="672"/>
      <c r="AJ16" s="672"/>
      <c r="AK16" s="672"/>
      <c r="AL16" s="641">
        <v>70.400000000000006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44445</v>
      </c>
      <c r="CS16" s="619"/>
      <c r="CT16" s="619"/>
      <c r="CU16" s="619"/>
      <c r="CV16" s="619"/>
      <c r="CW16" s="619"/>
      <c r="CX16" s="619"/>
      <c r="CY16" s="620"/>
      <c r="CZ16" s="671">
        <v>0.4</v>
      </c>
      <c r="DA16" s="671"/>
      <c r="DB16" s="671"/>
      <c r="DC16" s="671"/>
      <c r="DD16" s="624" t="s">
        <v>108</v>
      </c>
      <c r="DE16" s="619"/>
      <c r="DF16" s="619"/>
      <c r="DG16" s="619"/>
      <c r="DH16" s="619"/>
      <c r="DI16" s="619"/>
      <c r="DJ16" s="619"/>
      <c r="DK16" s="619"/>
      <c r="DL16" s="619"/>
      <c r="DM16" s="619"/>
      <c r="DN16" s="619"/>
      <c r="DO16" s="619"/>
      <c r="DP16" s="620"/>
      <c r="DQ16" s="624">
        <v>4828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4448277</v>
      </c>
      <c r="S17" s="619"/>
      <c r="T17" s="619"/>
      <c r="U17" s="619"/>
      <c r="V17" s="619"/>
      <c r="W17" s="619"/>
      <c r="X17" s="619"/>
      <c r="Y17" s="620"/>
      <c r="Z17" s="671">
        <v>40.700000000000003</v>
      </c>
      <c r="AA17" s="671"/>
      <c r="AB17" s="671"/>
      <c r="AC17" s="671"/>
      <c r="AD17" s="672">
        <v>4448277</v>
      </c>
      <c r="AE17" s="672"/>
      <c r="AF17" s="672"/>
      <c r="AG17" s="672"/>
      <c r="AH17" s="672"/>
      <c r="AI17" s="672"/>
      <c r="AJ17" s="672"/>
      <c r="AK17" s="672"/>
      <c r="AL17" s="641">
        <v>70.400000000000006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1539587</v>
      </c>
      <c r="CS17" s="619"/>
      <c r="CT17" s="619"/>
      <c r="CU17" s="619"/>
      <c r="CV17" s="619"/>
      <c r="CW17" s="619"/>
      <c r="CX17" s="619"/>
      <c r="CY17" s="620"/>
      <c r="CZ17" s="671">
        <v>14.7</v>
      </c>
      <c r="DA17" s="671"/>
      <c r="DB17" s="671"/>
      <c r="DC17" s="671"/>
      <c r="DD17" s="624" t="s">
        <v>108</v>
      </c>
      <c r="DE17" s="619"/>
      <c r="DF17" s="619"/>
      <c r="DG17" s="619"/>
      <c r="DH17" s="619"/>
      <c r="DI17" s="619"/>
      <c r="DJ17" s="619"/>
      <c r="DK17" s="619"/>
      <c r="DL17" s="619"/>
      <c r="DM17" s="619"/>
      <c r="DN17" s="619"/>
      <c r="DO17" s="619"/>
      <c r="DP17" s="620"/>
      <c r="DQ17" s="624">
        <v>1441903</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685900</v>
      </c>
      <c r="S18" s="619"/>
      <c r="T18" s="619"/>
      <c r="U18" s="619"/>
      <c r="V18" s="619"/>
      <c r="W18" s="619"/>
      <c r="X18" s="619"/>
      <c r="Y18" s="620"/>
      <c r="Z18" s="671">
        <v>6.3</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37225</v>
      </c>
      <c r="BH19" s="619"/>
      <c r="BI19" s="619"/>
      <c r="BJ19" s="619"/>
      <c r="BK19" s="619"/>
      <c r="BL19" s="619"/>
      <c r="BM19" s="619"/>
      <c r="BN19" s="620"/>
      <c r="BO19" s="671">
        <v>2.7</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6983596</v>
      </c>
      <c r="S20" s="619"/>
      <c r="T20" s="619"/>
      <c r="U20" s="619"/>
      <c r="V20" s="619"/>
      <c r="W20" s="619"/>
      <c r="X20" s="619"/>
      <c r="Y20" s="620"/>
      <c r="Z20" s="671">
        <v>63.9</v>
      </c>
      <c r="AA20" s="671"/>
      <c r="AB20" s="671"/>
      <c r="AC20" s="671"/>
      <c r="AD20" s="672">
        <v>6297695</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37225</v>
      </c>
      <c r="BH20" s="619"/>
      <c r="BI20" s="619"/>
      <c r="BJ20" s="619"/>
      <c r="BK20" s="619"/>
      <c r="BL20" s="619"/>
      <c r="BM20" s="619"/>
      <c r="BN20" s="620"/>
      <c r="BO20" s="671">
        <v>2.7</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10454396</v>
      </c>
      <c r="CS20" s="619"/>
      <c r="CT20" s="619"/>
      <c r="CU20" s="619"/>
      <c r="CV20" s="619"/>
      <c r="CW20" s="619"/>
      <c r="CX20" s="619"/>
      <c r="CY20" s="620"/>
      <c r="CZ20" s="671">
        <v>100</v>
      </c>
      <c r="DA20" s="671"/>
      <c r="DB20" s="671"/>
      <c r="DC20" s="671"/>
      <c r="DD20" s="624">
        <v>970890</v>
      </c>
      <c r="DE20" s="619"/>
      <c r="DF20" s="619"/>
      <c r="DG20" s="619"/>
      <c r="DH20" s="619"/>
      <c r="DI20" s="619"/>
      <c r="DJ20" s="619"/>
      <c r="DK20" s="619"/>
      <c r="DL20" s="619"/>
      <c r="DM20" s="619"/>
      <c r="DN20" s="619"/>
      <c r="DO20" s="619"/>
      <c r="DP20" s="620"/>
      <c r="DQ20" s="624">
        <v>7022696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2758</v>
      </c>
      <c r="S21" s="619"/>
      <c r="T21" s="619"/>
      <c r="U21" s="619"/>
      <c r="V21" s="619"/>
      <c r="W21" s="619"/>
      <c r="X21" s="619"/>
      <c r="Y21" s="620"/>
      <c r="Z21" s="671">
        <v>0</v>
      </c>
      <c r="AA21" s="671"/>
      <c r="AB21" s="671"/>
      <c r="AC21" s="671"/>
      <c r="AD21" s="672">
        <v>2758</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37225</v>
      </c>
      <c r="BH21" s="619"/>
      <c r="BI21" s="619"/>
      <c r="BJ21" s="619"/>
      <c r="BK21" s="619"/>
      <c r="BL21" s="619"/>
      <c r="BM21" s="619"/>
      <c r="BN21" s="620"/>
      <c r="BO21" s="671">
        <v>2.7</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4155</v>
      </c>
      <c r="S22" s="619"/>
      <c r="T22" s="619"/>
      <c r="U22" s="619"/>
      <c r="V22" s="619"/>
      <c r="W22" s="619"/>
      <c r="X22" s="619"/>
      <c r="Y22" s="620"/>
      <c r="Z22" s="671">
        <v>0</v>
      </c>
      <c r="AA22" s="671"/>
      <c r="AB22" s="671"/>
      <c r="AC22" s="671"/>
      <c r="AD22" s="672" t="s">
        <v>108</v>
      </c>
      <c r="AE22" s="672"/>
      <c r="AF22" s="672"/>
      <c r="AG22" s="672"/>
      <c r="AH22" s="672"/>
      <c r="AI22" s="672"/>
      <c r="AJ22" s="672"/>
      <c r="AK22" s="672"/>
      <c r="AL22" s="641" t="s">
        <v>108</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240934</v>
      </c>
      <c r="S23" s="619"/>
      <c r="T23" s="619"/>
      <c r="U23" s="619"/>
      <c r="V23" s="619"/>
      <c r="W23" s="619"/>
      <c r="X23" s="619"/>
      <c r="Y23" s="620"/>
      <c r="Z23" s="671">
        <v>2.2000000000000002</v>
      </c>
      <c r="AA23" s="671"/>
      <c r="AB23" s="671"/>
      <c r="AC23" s="671"/>
      <c r="AD23" s="672">
        <v>7912</v>
      </c>
      <c r="AE23" s="672"/>
      <c r="AF23" s="672"/>
      <c r="AG23" s="672"/>
      <c r="AH23" s="672"/>
      <c r="AI23" s="672"/>
      <c r="AJ23" s="672"/>
      <c r="AK23" s="672"/>
      <c r="AL23" s="641">
        <v>0.1</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76330</v>
      </c>
      <c r="S24" s="619"/>
      <c r="T24" s="619"/>
      <c r="U24" s="619"/>
      <c r="V24" s="619"/>
      <c r="W24" s="619"/>
      <c r="X24" s="619"/>
      <c r="Y24" s="620"/>
      <c r="Z24" s="671">
        <v>0.7</v>
      </c>
      <c r="AA24" s="671"/>
      <c r="AB24" s="671"/>
      <c r="AC24" s="671"/>
      <c r="AD24" s="672">
        <v>2238</v>
      </c>
      <c r="AE24" s="672"/>
      <c r="AF24" s="672"/>
      <c r="AG24" s="672"/>
      <c r="AH24" s="672"/>
      <c r="AI24" s="672"/>
      <c r="AJ24" s="672"/>
      <c r="AK24" s="672"/>
      <c r="AL24" s="641">
        <v>0</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3859441</v>
      </c>
      <c r="CS24" s="669"/>
      <c r="CT24" s="669"/>
      <c r="CU24" s="669"/>
      <c r="CV24" s="669"/>
      <c r="CW24" s="669"/>
      <c r="CX24" s="669"/>
      <c r="CY24" s="716"/>
      <c r="CZ24" s="720">
        <v>36.9</v>
      </c>
      <c r="DA24" s="721"/>
      <c r="DB24" s="721"/>
      <c r="DC24" s="722"/>
      <c r="DD24" s="715">
        <v>3003726</v>
      </c>
      <c r="DE24" s="669"/>
      <c r="DF24" s="669"/>
      <c r="DG24" s="669"/>
      <c r="DH24" s="669"/>
      <c r="DI24" s="669"/>
      <c r="DJ24" s="669"/>
      <c r="DK24" s="716"/>
      <c r="DL24" s="715">
        <v>2956470</v>
      </c>
      <c r="DM24" s="669"/>
      <c r="DN24" s="669"/>
      <c r="DO24" s="669"/>
      <c r="DP24" s="669"/>
      <c r="DQ24" s="669"/>
      <c r="DR24" s="669"/>
      <c r="DS24" s="669"/>
      <c r="DT24" s="669"/>
      <c r="DU24" s="669"/>
      <c r="DV24" s="716"/>
      <c r="DW24" s="717">
        <v>44.4</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650144</v>
      </c>
      <c r="S25" s="619"/>
      <c r="T25" s="619"/>
      <c r="U25" s="619"/>
      <c r="V25" s="619"/>
      <c r="W25" s="619"/>
      <c r="X25" s="619"/>
      <c r="Y25" s="620"/>
      <c r="Z25" s="671">
        <v>5.9</v>
      </c>
      <c r="AA25" s="671"/>
      <c r="AB25" s="671"/>
      <c r="AC25" s="671"/>
      <c r="AD25" s="672" t="s">
        <v>108</v>
      </c>
      <c r="AE25" s="672"/>
      <c r="AF25" s="672"/>
      <c r="AG25" s="672"/>
      <c r="AH25" s="672"/>
      <c r="AI25" s="672"/>
      <c r="AJ25" s="672"/>
      <c r="AK25" s="672"/>
      <c r="AL25" s="641" t="s">
        <v>108</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1425981</v>
      </c>
      <c r="CS25" s="637"/>
      <c r="CT25" s="637"/>
      <c r="CU25" s="637"/>
      <c r="CV25" s="637"/>
      <c r="CW25" s="637"/>
      <c r="CX25" s="637"/>
      <c r="CY25" s="638"/>
      <c r="CZ25" s="621">
        <v>13.6</v>
      </c>
      <c r="DA25" s="639"/>
      <c r="DB25" s="639"/>
      <c r="DC25" s="640"/>
      <c r="DD25" s="624">
        <v>1225564</v>
      </c>
      <c r="DE25" s="637"/>
      <c r="DF25" s="637"/>
      <c r="DG25" s="637"/>
      <c r="DH25" s="637"/>
      <c r="DI25" s="637"/>
      <c r="DJ25" s="637"/>
      <c r="DK25" s="638"/>
      <c r="DL25" s="624">
        <v>1180127</v>
      </c>
      <c r="DM25" s="637"/>
      <c r="DN25" s="637"/>
      <c r="DO25" s="637"/>
      <c r="DP25" s="637"/>
      <c r="DQ25" s="637"/>
      <c r="DR25" s="637"/>
      <c r="DS25" s="637"/>
      <c r="DT25" s="637"/>
      <c r="DU25" s="637"/>
      <c r="DV25" s="638"/>
      <c r="DW25" s="641">
        <v>17.7</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856443</v>
      </c>
      <c r="CS26" s="619"/>
      <c r="CT26" s="619"/>
      <c r="CU26" s="619"/>
      <c r="CV26" s="619"/>
      <c r="CW26" s="619"/>
      <c r="CX26" s="619"/>
      <c r="CY26" s="620"/>
      <c r="CZ26" s="621">
        <v>8.1999999999999993</v>
      </c>
      <c r="DA26" s="639"/>
      <c r="DB26" s="639"/>
      <c r="DC26" s="640"/>
      <c r="DD26" s="624">
        <v>697624</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713072</v>
      </c>
      <c r="S27" s="619"/>
      <c r="T27" s="619"/>
      <c r="U27" s="619"/>
      <c r="V27" s="619"/>
      <c r="W27" s="619"/>
      <c r="X27" s="619"/>
      <c r="Y27" s="620"/>
      <c r="Z27" s="671">
        <v>6.5</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1404412</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893873</v>
      </c>
      <c r="CS27" s="637"/>
      <c r="CT27" s="637"/>
      <c r="CU27" s="637"/>
      <c r="CV27" s="637"/>
      <c r="CW27" s="637"/>
      <c r="CX27" s="637"/>
      <c r="CY27" s="638"/>
      <c r="CZ27" s="621">
        <v>8.6</v>
      </c>
      <c r="DA27" s="639"/>
      <c r="DB27" s="639"/>
      <c r="DC27" s="640"/>
      <c r="DD27" s="624">
        <v>336259</v>
      </c>
      <c r="DE27" s="637"/>
      <c r="DF27" s="637"/>
      <c r="DG27" s="637"/>
      <c r="DH27" s="637"/>
      <c r="DI27" s="637"/>
      <c r="DJ27" s="637"/>
      <c r="DK27" s="638"/>
      <c r="DL27" s="624">
        <v>334440</v>
      </c>
      <c r="DM27" s="637"/>
      <c r="DN27" s="637"/>
      <c r="DO27" s="637"/>
      <c r="DP27" s="637"/>
      <c r="DQ27" s="637"/>
      <c r="DR27" s="637"/>
      <c r="DS27" s="637"/>
      <c r="DT27" s="637"/>
      <c r="DU27" s="637"/>
      <c r="DV27" s="638"/>
      <c r="DW27" s="641">
        <v>5</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13023</v>
      </c>
      <c r="S28" s="619"/>
      <c r="T28" s="619"/>
      <c r="U28" s="619"/>
      <c r="V28" s="619"/>
      <c r="W28" s="619"/>
      <c r="X28" s="619"/>
      <c r="Y28" s="620"/>
      <c r="Z28" s="671">
        <v>0.1</v>
      </c>
      <c r="AA28" s="671"/>
      <c r="AB28" s="671"/>
      <c r="AC28" s="671"/>
      <c r="AD28" s="672">
        <v>4648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1539587</v>
      </c>
      <c r="CS28" s="619"/>
      <c r="CT28" s="619"/>
      <c r="CU28" s="619"/>
      <c r="CV28" s="619"/>
      <c r="CW28" s="619"/>
      <c r="CX28" s="619"/>
      <c r="CY28" s="620"/>
      <c r="CZ28" s="621">
        <v>14.7</v>
      </c>
      <c r="DA28" s="639"/>
      <c r="DB28" s="639"/>
      <c r="DC28" s="640"/>
      <c r="DD28" s="624">
        <v>1441903</v>
      </c>
      <c r="DE28" s="619"/>
      <c r="DF28" s="619"/>
      <c r="DG28" s="619"/>
      <c r="DH28" s="619"/>
      <c r="DI28" s="619"/>
      <c r="DJ28" s="619"/>
      <c r="DK28" s="620"/>
      <c r="DL28" s="624">
        <v>1441903</v>
      </c>
      <c r="DM28" s="619"/>
      <c r="DN28" s="619"/>
      <c r="DO28" s="619"/>
      <c r="DP28" s="619"/>
      <c r="DQ28" s="619"/>
      <c r="DR28" s="619"/>
      <c r="DS28" s="619"/>
      <c r="DT28" s="619"/>
      <c r="DU28" s="619"/>
      <c r="DV28" s="620"/>
      <c r="DW28" s="641">
        <v>21.7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2665</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1539265</v>
      </c>
      <c r="CS29" s="637"/>
      <c r="CT29" s="637"/>
      <c r="CU29" s="637"/>
      <c r="CV29" s="637"/>
      <c r="CW29" s="637"/>
      <c r="CX29" s="637"/>
      <c r="CY29" s="638"/>
      <c r="CZ29" s="621">
        <v>14.7</v>
      </c>
      <c r="DA29" s="639"/>
      <c r="DB29" s="639"/>
      <c r="DC29" s="640"/>
      <c r="DD29" s="624">
        <v>1441581</v>
      </c>
      <c r="DE29" s="637"/>
      <c r="DF29" s="637"/>
      <c r="DG29" s="637"/>
      <c r="DH29" s="637"/>
      <c r="DI29" s="637"/>
      <c r="DJ29" s="637"/>
      <c r="DK29" s="638"/>
      <c r="DL29" s="624">
        <v>1441581</v>
      </c>
      <c r="DM29" s="637"/>
      <c r="DN29" s="637"/>
      <c r="DO29" s="637"/>
      <c r="DP29" s="637"/>
      <c r="DQ29" s="637"/>
      <c r="DR29" s="637"/>
      <c r="DS29" s="637"/>
      <c r="DT29" s="637"/>
      <c r="DU29" s="637"/>
      <c r="DV29" s="638"/>
      <c r="DW29" s="641">
        <v>21.7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97760</v>
      </c>
      <c r="S30" s="619"/>
      <c r="T30" s="619"/>
      <c r="U30" s="619"/>
      <c r="V30" s="619"/>
      <c r="W30" s="619"/>
      <c r="X30" s="619"/>
      <c r="Y30" s="620"/>
      <c r="Z30" s="671">
        <v>0.9</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93.5</v>
      </c>
      <c r="BN30" s="685"/>
      <c r="BO30" s="685"/>
      <c r="BP30" s="685"/>
      <c r="BQ30" s="687"/>
      <c r="BR30" s="684">
        <v>98.4</v>
      </c>
      <c r="BS30" s="685"/>
      <c r="BT30" s="685"/>
      <c r="BU30" s="685"/>
      <c r="BV30" s="685"/>
      <c r="BW30" s="685"/>
      <c r="BX30" s="686">
        <v>93.9</v>
      </c>
      <c r="BY30" s="685"/>
      <c r="BZ30" s="685"/>
      <c r="CA30" s="685"/>
      <c r="CB30" s="687"/>
      <c r="CD30" s="690"/>
      <c r="CE30" s="691"/>
      <c r="CF30" s="655" t="s">
        <v>290</v>
      </c>
      <c r="CG30" s="652"/>
      <c r="CH30" s="652"/>
      <c r="CI30" s="652"/>
      <c r="CJ30" s="652"/>
      <c r="CK30" s="652"/>
      <c r="CL30" s="652"/>
      <c r="CM30" s="652"/>
      <c r="CN30" s="652"/>
      <c r="CO30" s="652"/>
      <c r="CP30" s="652"/>
      <c r="CQ30" s="653"/>
      <c r="CR30" s="618">
        <v>1388320</v>
      </c>
      <c r="CS30" s="619"/>
      <c r="CT30" s="619"/>
      <c r="CU30" s="619"/>
      <c r="CV30" s="619"/>
      <c r="CW30" s="619"/>
      <c r="CX30" s="619"/>
      <c r="CY30" s="620"/>
      <c r="CZ30" s="621">
        <v>13.3</v>
      </c>
      <c r="DA30" s="639"/>
      <c r="DB30" s="639"/>
      <c r="DC30" s="640"/>
      <c r="DD30" s="624">
        <v>1292858</v>
      </c>
      <c r="DE30" s="619"/>
      <c r="DF30" s="619"/>
      <c r="DG30" s="619"/>
      <c r="DH30" s="619"/>
      <c r="DI30" s="619"/>
      <c r="DJ30" s="619"/>
      <c r="DK30" s="620"/>
      <c r="DL30" s="624">
        <v>1292858</v>
      </c>
      <c r="DM30" s="619"/>
      <c r="DN30" s="619"/>
      <c r="DO30" s="619"/>
      <c r="DP30" s="619"/>
      <c r="DQ30" s="619"/>
      <c r="DR30" s="619"/>
      <c r="DS30" s="619"/>
      <c r="DT30" s="619"/>
      <c r="DU30" s="619"/>
      <c r="DV30" s="620"/>
      <c r="DW30" s="641">
        <v>19.399999999999999</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64654</v>
      </c>
      <c r="S31" s="619"/>
      <c r="T31" s="619"/>
      <c r="U31" s="619"/>
      <c r="V31" s="619"/>
      <c r="W31" s="619"/>
      <c r="X31" s="619"/>
      <c r="Y31" s="620"/>
      <c r="Z31" s="671">
        <v>0.6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99.2</v>
      </c>
      <c r="BH31" s="637"/>
      <c r="BI31" s="637"/>
      <c r="BJ31" s="637"/>
      <c r="BK31" s="637"/>
      <c r="BL31" s="637"/>
      <c r="BM31" s="673">
        <v>96.5</v>
      </c>
      <c r="BN31" s="683"/>
      <c r="BO31" s="683"/>
      <c r="BP31" s="683"/>
      <c r="BQ31" s="647"/>
      <c r="BR31" s="682">
        <v>99.2</v>
      </c>
      <c r="BS31" s="637"/>
      <c r="BT31" s="637"/>
      <c r="BU31" s="637"/>
      <c r="BV31" s="637"/>
      <c r="BW31" s="637"/>
      <c r="BX31" s="673">
        <v>96.8</v>
      </c>
      <c r="BY31" s="683"/>
      <c r="BZ31" s="683"/>
      <c r="CA31" s="683"/>
      <c r="CB31" s="647"/>
      <c r="CD31" s="690"/>
      <c r="CE31" s="691"/>
      <c r="CF31" s="655" t="s">
        <v>294</v>
      </c>
      <c r="CG31" s="652"/>
      <c r="CH31" s="652"/>
      <c r="CI31" s="652"/>
      <c r="CJ31" s="652"/>
      <c r="CK31" s="652"/>
      <c r="CL31" s="652"/>
      <c r="CM31" s="652"/>
      <c r="CN31" s="652"/>
      <c r="CO31" s="652"/>
      <c r="CP31" s="652"/>
      <c r="CQ31" s="653"/>
      <c r="CR31" s="618">
        <v>150945</v>
      </c>
      <c r="CS31" s="637"/>
      <c r="CT31" s="637"/>
      <c r="CU31" s="637"/>
      <c r="CV31" s="637"/>
      <c r="CW31" s="637"/>
      <c r="CX31" s="637"/>
      <c r="CY31" s="638"/>
      <c r="CZ31" s="621">
        <v>1.4</v>
      </c>
      <c r="DA31" s="639"/>
      <c r="DB31" s="639"/>
      <c r="DC31" s="640"/>
      <c r="DD31" s="624">
        <v>148723</v>
      </c>
      <c r="DE31" s="637"/>
      <c r="DF31" s="637"/>
      <c r="DG31" s="637"/>
      <c r="DH31" s="637"/>
      <c r="DI31" s="637"/>
      <c r="DJ31" s="637"/>
      <c r="DK31" s="638"/>
      <c r="DL31" s="624">
        <v>148723</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379534</v>
      </c>
      <c r="S32" s="619"/>
      <c r="T32" s="619"/>
      <c r="U32" s="619"/>
      <c r="V32" s="619"/>
      <c r="W32" s="619"/>
      <c r="X32" s="619"/>
      <c r="Y32" s="620"/>
      <c r="Z32" s="671">
        <v>3.5</v>
      </c>
      <c r="AA32" s="671"/>
      <c r="AB32" s="671"/>
      <c r="AC32" s="671"/>
      <c r="AD32" s="672">
        <v>120</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v>
      </c>
      <c r="BH32" s="603"/>
      <c r="BI32" s="603"/>
      <c r="BJ32" s="603"/>
      <c r="BK32" s="603"/>
      <c r="BL32" s="603"/>
      <c r="BM32" s="666">
        <v>90.3</v>
      </c>
      <c r="BN32" s="603"/>
      <c r="BO32" s="603"/>
      <c r="BP32" s="603"/>
      <c r="BQ32" s="660"/>
      <c r="BR32" s="681">
        <v>97.6</v>
      </c>
      <c r="BS32" s="603"/>
      <c r="BT32" s="603"/>
      <c r="BU32" s="603"/>
      <c r="BV32" s="603"/>
      <c r="BW32" s="603"/>
      <c r="BX32" s="666">
        <v>90.9</v>
      </c>
      <c r="BY32" s="603"/>
      <c r="BZ32" s="603"/>
      <c r="CA32" s="603"/>
      <c r="CB32" s="660"/>
      <c r="CD32" s="692"/>
      <c r="CE32" s="693"/>
      <c r="CF32" s="655" t="s">
        <v>297</v>
      </c>
      <c r="CG32" s="652"/>
      <c r="CH32" s="652"/>
      <c r="CI32" s="652"/>
      <c r="CJ32" s="652"/>
      <c r="CK32" s="652"/>
      <c r="CL32" s="652"/>
      <c r="CM32" s="652"/>
      <c r="CN32" s="652"/>
      <c r="CO32" s="652"/>
      <c r="CP32" s="652"/>
      <c r="CQ32" s="653"/>
      <c r="CR32" s="618">
        <v>322</v>
      </c>
      <c r="CS32" s="619"/>
      <c r="CT32" s="619"/>
      <c r="CU32" s="619"/>
      <c r="CV32" s="619"/>
      <c r="CW32" s="619"/>
      <c r="CX32" s="619"/>
      <c r="CY32" s="620"/>
      <c r="CZ32" s="621">
        <v>0</v>
      </c>
      <c r="DA32" s="639"/>
      <c r="DB32" s="639"/>
      <c r="DC32" s="640"/>
      <c r="DD32" s="624">
        <v>322</v>
      </c>
      <c r="DE32" s="619"/>
      <c r="DF32" s="619"/>
      <c r="DG32" s="619"/>
      <c r="DH32" s="619"/>
      <c r="DI32" s="619"/>
      <c r="DJ32" s="619"/>
      <c r="DK32" s="620"/>
      <c r="DL32" s="624">
        <v>322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1699956</v>
      </c>
      <c r="S33" s="619"/>
      <c r="T33" s="619"/>
      <c r="U33" s="619"/>
      <c r="V33" s="619"/>
      <c r="W33" s="619"/>
      <c r="X33" s="619"/>
      <c r="Y33" s="620"/>
      <c r="Z33" s="671">
        <v>15.6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5579620</v>
      </c>
      <c r="CS33" s="637"/>
      <c r="CT33" s="637"/>
      <c r="CU33" s="637"/>
      <c r="CV33" s="637"/>
      <c r="CW33" s="637"/>
      <c r="CX33" s="637"/>
      <c r="CY33" s="638"/>
      <c r="CZ33" s="621">
        <v>53.4</v>
      </c>
      <c r="DA33" s="639"/>
      <c r="DB33" s="639"/>
      <c r="DC33" s="640"/>
      <c r="DD33" s="624">
        <v>3771712</v>
      </c>
      <c r="DE33" s="637"/>
      <c r="DF33" s="637"/>
      <c r="DG33" s="637"/>
      <c r="DH33" s="637"/>
      <c r="DI33" s="637"/>
      <c r="DJ33" s="637"/>
      <c r="DK33" s="638"/>
      <c r="DL33" s="624">
        <v>2651006</v>
      </c>
      <c r="DM33" s="637"/>
      <c r="DN33" s="637"/>
      <c r="DO33" s="637"/>
      <c r="DP33" s="637"/>
      <c r="DQ33" s="637"/>
      <c r="DR33" s="637"/>
      <c r="DS33" s="637"/>
      <c r="DT33" s="637"/>
      <c r="DU33" s="637"/>
      <c r="DV33" s="638"/>
      <c r="DW33" s="641">
        <v>39.799999999999997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1717546</v>
      </c>
      <c r="CS34" s="619"/>
      <c r="CT34" s="619"/>
      <c r="CU34" s="619"/>
      <c r="CV34" s="619"/>
      <c r="CW34" s="619"/>
      <c r="CX34" s="619"/>
      <c r="CY34" s="620"/>
      <c r="CZ34" s="621">
        <v>16.399999999999999</v>
      </c>
      <c r="DA34" s="639"/>
      <c r="DB34" s="639"/>
      <c r="DC34" s="640"/>
      <c r="DD34" s="624">
        <v>1194205</v>
      </c>
      <c r="DE34" s="619"/>
      <c r="DF34" s="619"/>
      <c r="DG34" s="619"/>
      <c r="DH34" s="619"/>
      <c r="DI34" s="619"/>
      <c r="DJ34" s="619"/>
      <c r="DK34" s="620"/>
      <c r="DL34" s="624">
        <v>860663</v>
      </c>
      <c r="DM34" s="619"/>
      <c r="DN34" s="619"/>
      <c r="DO34" s="619"/>
      <c r="DP34" s="619"/>
      <c r="DQ34" s="619"/>
      <c r="DR34" s="619"/>
      <c r="DS34" s="619"/>
      <c r="DT34" s="619"/>
      <c r="DU34" s="619"/>
      <c r="DV34" s="620"/>
      <c r="DW34" s="641">
        <v>12.9</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340556</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1922040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52211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83548</v>
      </c>
      <c r="CS35" s="637"/>
      <c r="CT35" s="637"/>
      <c r="CU35" s="637"/>
      <c r="CV35" s="637"/>
      <c r="CW35" s="637"/>
      <c r="CX35" s="637"/>
      <c r="CY35" s="638"/>
      <c r="CZ35" s="621">
        <v>0.8</v>
      </c>
      <c r="DA35" s="639"/>
      <c r="DB35" s="639"/>
      <c r="DC35" s="640"/>
      <c r="DD35" s="624">
        <v>58573</v>
      </c>
      <c r="DE35" s="637"/>
      <c r="DF35" s="637"/>
      <c r="DG35" s="637"/>
      <c r="DH35" s="637"/>
      <c r="DI35" s="637"/>
      <c r="DJ35" s="637"/>
      <c r="DK35" s="638"/>
      <c r="DL35" s="624">
        <v>46085</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10928581</v>
      </c>
      <c r="S36" s="659"/>
      <c r="T36" s="659"/>
      <c r="U36" s="659"/>
      <c r="V36" s="659"/>
      <c r="W36" s="659"/>
      <c r="X36" s="659"/>
      <c r="Y36" s="662"/>
      <c r="Z36" s="663">
        <v>100</v>
      </c>
      <c r="AA36" s="663"/>
      <c r="AB36" s="663"/>
      <c r="AC36" s="663"/>
      <c r="AD36" s="664">
        <v>6315371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568444</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-84802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2214824</v>
      </c>
      <c r="CS36" s="619"/>
      <c r="CT36" s="619"/>
      <c r="CU36" s="619"/>
      <c r="CV36" s="619"/>
      <c r="CW36" s="619"/>
      <c r="CX36" s="619"/>
      <c r="CY36" s="620"/>
      <c r="CZ36" s="621">
        <v>21.2</v>
      </c>
      <c r="DA36" s="639"/>
      <c r="DB36" s="639"/>
      <c r="DC36" s="640"/>
      <c r="DD36" s="624">
        <v>1183630</v>
      </c>
      <c r="DE36" s="619"/>
      <c r="DF36" s="619"/>
      <c r="DG36" s="619"/>
      <c r="DH36" s="619"/>
      <c r="DI36" s="619"/>
      <c r="DJ36" s="619"/>
      <c r="DK36" s="620"/>
      <c r="DL36" s="624">
        <v>608521</v>
      </c>
      <c r="DM36" s="619"/>
      <c r="DN36" s="619"/>
      <c r="DO36" s="619"/>
      <c r="DP36" s="619"/>
      <c r="DQ36" s="619"/>
      <c r="DR36" s="619"/>
      <c r="DS36" s="619"/>
      <c r="DT36" s="619"/>
      <c r="DU36" s="619"/>
      <c r="DV36" s="620"/>
      <c r="DW36" s="641">
        <v>9.1</v>
      </c>
      <c r="DX36" s="642"/>
      <c r="DY36" s="642"/>
      <c r="DZ36" s="642"/>
      <c r="EA36" s="642"/>
      <c r="EB36" s="642"/>
      <c r="EC36" s="643"/>
    </row>
    <row r="37" spans="2:133" ht="11.25" customHeight="1">
      <c r="AQ37" s="644" t="s">
        <v>312</v>
      </c>
      <c r="AR37" s="645"/>
      <c r="AS37" s="645"/>
      <c r="AT37" s="645"/>
      <c r="AU37" s="645"/>
      <c r="AV37" s="645"/>
      <c r="AW37" s="645"/>
      <c r="AX37" s="645"/>
      <c r="AY37" s="646"/>
      <c r="AZ37" s="618">
        <v>515823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2254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1153795</v>
      </c>
      <c r="CS37" s="637"/>
      <c r="CT37" s="637"/>
      <c r="CU37" s="637"/>
      <c r="CV37" s="637"/>
      <c r="CW37" s="637"/>
      <c r="CX37" s="637"/>
      <c r="CY37" s="638"/>
      <c r="CZ37" s="621">
        <v>11</v>
      </c>
      <c r="DA37" s="639"/>
      <c r="DB37" s="639"/>
      <c r="DC37" s="640"/>
      <c r="DD37" s="624">
        <v>399695</v>
      </c>
      <c r="DE37" s="637"/>
      <c r="DF37" s="637"/>
      <c r="DG37" s="637"/>
      <c r="DH37" s="637"/>
      <c r="DI37" s="637"/>
      <c r="DJ37" s="637"/>
      <c r="DK37" s="638"/>
      <c r="DL37" s="624">
        <v>364775</v>
      </c>
      <c r="DM37" s="637"/>
      <c r="DN37" s="637"/>
      <c r="DO37" s="637"/>
      <c r="DP37" s="637"/>
      <c r="DQ37" s="637"/>
      <c r="DR37" s="637"/>
      <c r="DS37" s="637"/>
      <c r="DT37" s="637"/>
      <c r="DU37" s="637"/>
      <c r="DV37" s="638"/>
      <c r="DW37" s="641">
        <v>5.5</v>
      </c>
      <c r="DX37" s="642"/>
      <c r="DY37" s="642"/>
      <c r="DZ37" s="642"/>
      <c r="EA37" s="642"/>
      <c r="EB37" s="642"/>
      <c r="EC37" s="643"/>
    </row>
    <row r="38" spans="2:133" ht="11.25" customHeight="1">
      <c r="AQ38" s="644" t="s">
        <v>315</v>
      </c>
      <c r="AR38" s="645"/>
      <c r="AS38" s="645"/>
      <c r="AT38" s="645"/>
      <c r="AU38" s="645"/>
      <c r="AV38" s="645"/>
      <c r="AW38" s="645"/>
      <c r="AX38" s="645"/>
      <c r="AY38" s="646"/>
      <c r="AZ38" s="618">
        <v>77138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3882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1297873</v>
      </c>
      <c r="CS38" s="619"/>
      <c r="CT38" s="619"/>
      <c r="CU38" s="619"/>
      <c r="CV38" s="619"/>
      <c r="CW38" s="619"/>
      <c r="CX38" s="619"/>
      <c r="CY38" s="620"/>
      <c r="CZ38" s="621">
        <v>12.4</v>
      </c>
      <c r="DA38" s="639"/>
      <c r="DB38" s="639"/>
      <c r="DC38" s="640"/>
      <c r="DD38" s="624">
        <v>1172647</v>
      </c>
      <c r="DE38" s="619"/>
      <c r="DF38" s="619"/>
      <c r="DG38" s="619"/>
      <c r="DH38" s="619"/>
      <c r="DI38" s="619"/>
      <c r="DJ38" s="619"/>
      <c r="DK38" s="620"/>
      <c r="DL38" s="624">
        <v>1135737</v>
      </c>
      <c r="DM38" s="619"/>
      <c r="DN38" s="619"/>
      <c r="DO38" s="619"/>
      <c r="DP38" s="619"/>
      <c r="DQ38" s="619"/>
      <c r="DR38" s="619"/>
      <c r="DS38" s="619"/>
      <c r="DT38" s="619"/>
      <c r="DU38" s="619"/>
      <c r="DV38" s="620"/>
      <c r="DW38" s="641">
        <v>17.100000000000001</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6529</v>
      </c>
      <c r="CS39" s="637"/>
      <c r="CT39" s="637"/>
      <c r="CU39" s="637"/>
      <c r="CV39" s="637"/>
      <c r="CW39" s="637"/>
      <c r="CX39" s="637"/>
      <c r="CY39" s="638"/>
      <c r="CZ39" s="621">
        <v>0.1</v>
      </c>
      <c r="DA39" s="639"/>
      <c r="DB39" s="639"/>
      <c r="DC39" s="640"/>
      <c r="DD39" s="624">
        <v>3657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185408</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259300</v>
      </c>
      <c r="CS40" s="619"/>
      <c r="CT40" s="619"/>
      <c r="CU40" s="619"/>
      <c r="CV40" s="619"/>
      <c r="CW40" s="619"/>
      <c r="CX40" s="619"/>
      <c r="CY40" s="620"/>
      <c r="CZ40" s="621">
        <v>2.5</v>
      </c>
      <c r="DA40" s="639"/>
      <c r="DB40" s="639"/>
      <c r="DC40" s="640"/>
      <c r="DD40" s="624">
        <v>159000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575227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334</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1015335</v>
      </c>
      <c r="CS42" s="619"/>
      <c r="CT42" s="619"/>
      <c r="CU42" s="619"/>
      <c r="CV42" s="619"/>
      <c r="CW42" s="619"/>
      <c r="CX42" s="619"/>
      <c r="CY42" s="620"/>
      <c r="CZ42" s="621">
        <v>9.6999999999999993</v>
      </c>
      <c r="DA42" s="622"/>
      <c r="DB42" s="622"/>
      <c r="DC42" s="623"/>
      <c r="DD42" s="624">
        <v>247258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104829</v>
      </c>
      <c r="CS43" s="637"/>
      <c r="CT43" s="637"/>
      <c r="CU43" s="637"/>
      <c r="CV43" s="637"/>
      <c r="CW43" s="637"/>
      <c r="CX43" s="637"/>
      <c r="CY43" s="638"/>
      <c r="CZ43" s="621">
        <v>1</v>
      </c>
      <c r="DA43" s="639"/>
      <c r="DB43" s="639"/>
      <c r="DC43" s="640"/>
      <c r="DD43" s="624">
        <v>104070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970890</v>
      </c>
      <c r="CS44" s="619"/>
      <c r="CT44" s="619"/>
      <c r="CU44" s="619"/>
      <c r="CV44" s="619"/>
      <c r="CW44" s="619"/>
      <c r="CX44" s="619"/>
      <c r="CY44" s="620"/>
      <c r="CZ44" s="621">
        <v>9.3000000000000007</v>
      </c>
      <c r="DA44" s="622"/>
      <c r="DB44" s="622"/>
      <c r="DC44" s="623"/>
      <c r="DD44" s="624">
        <v>242430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271083</v>
      </c>
      <c r="CS45" s="637"/>
      <c r="CT45" s="637"/>
      <c r="CU45" s="637"/>
      <c r="CV45" s="637"/>
      <c r="CW45" s="637"/>
      <c r="CX45" s="637"/>
      <c r="CY45" s="638"/>
      <c r="CZ45" s="621">
        <v>2.6</v>
      </c>
      <c r="DA45" s="639"/>
      <c r="DB45" s="639"/>
      <c r="DC45" s="640"/>
      <c r="DD45" s="624">
        <v>2598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644679</v>
      </c>
      <c r="CS46" s="619"/>
      <c r="CT46" s="619"/>
      <c r="CU46" s="619"/>
      <c r="CV46" s="619"/>
      <c r="CW46" s="619"/>
      <c r="CX46" s="619"/>
      <c r="CY46" s="620"/>
      <c r="CZ46" s="621">
        <v>6.2</v>
      </c>
      <c r="DA46" s="622"/>
      <c r="DB46" s="622"/>
      <c r="DC46" s="623"/>
      <c r="DD46" s="624">
        <v>232304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44445</v>
      </c>
      <c r="CS47" s="637"/>
      <c r="CT47" s="637"/>
      <c r="CU47" s="637"/>
      <c r="CV47" s="637"/>
      <c r="CW47" s="637"/>
      <c r="CX47" s="637"/>
      <c r="CY47" s="638"/>
      <c r="CZ47" s="621">
        <v>0.4</v>
      </c>
      <c r="DA47" s="639"/>
      <c r="DB47" s="639"/>
      <c r="DC47" s="640"/>
      <c r="DD47" s="624">
        <v>4828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10454396</v>
      </c>
      <c r="CS49" s="603"/>
      <c r="CT49" s="603"/>
      <c r="CU49" s="603"/>
      <c r="CV49" s="603"/>
      <c r="CW49" s="603"/>
      <c r="CX49" s="603"/>
      <c r="CY49" s="604"/>
      <c r="CZ49" s="605">
        <v>100</v>
      </c>
      <c r="DA49" s="606"/>
      <c r="DB49" s="606"/>
      <c r="DC49" s="607"/>
      <c r="DD49" s="608">
        <v>7022696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X61" zoomScale="70" zoomScaleNormal="25" zoomScaleSheetLayoutView="70" workbookViewId="0">
      <selection activeCell="CH86" sqref="CH86:CL8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340</v>
      </c>
      <c r="DK2" s="1138"/>
      <c r="DL2" s="1138"/>
      <c r="DM2" s="1138"/>
      <c r="DN2" s="1138"/>
      <c r="DO2" s="1139"/>
      <c r="DP2" s="200"/>
      <c r="DQ2" s="1137" t="s">
        <v>341</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0"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5" t="s">
        <v>358</v>
      </c>
      <c r="DH5" s="1126"/>
      <c r="DI5" s="1126"/>
      <c r="DJ5" s="1126"/>
      <c r="DK5" s="1127"/>
      <c r="DL5" s="1125" t="s">
        <v>359</v>
      </c>
      <c r="DM5" s="1126"/>
      <c r="DN5" s="1126"/>
      <c r="DO5" s="1126"/>
      <c r="DP5" s="1127"/>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1">
        <v>10754</v>
      </c>
      <c r="R7" s="1132"/>
      <c r="S7" s="1132"/>
      <c r="T7" s="1132"/>
      <c r="U7" s="1132"/>
      <c r="V7" s="1132">
        <v>10324</v>
      </c>
      <c r="W7" s="1132"/>
      <c r="X7" s="1132"/>
      <c r="Y7" s="1132"/>
      <c r="Z7" s="1132"/>
      <c r="AA7" s="1132">
        <f>Q7-V7</f>
        <v>430</v>
      </c>
      <c r="AB7" s="1132"/>
      <c r="AC7" s="1132"/>
      <c r="AD7" s="1132"/>
      <c r="AE7" s="1133"/>
      <c r="AF7" s="1134">
        <v>428</v>
      </c>
      <c r="AG7" s="1135"/>
      <c r="AH7" s="1135"/>
      <c r="AI7" s="1135"/>
      <c r="AJ7" s="1136"/>
      <c r="AK7" s="1118">
        <v>9</v>
      </c>
      <c r="AL7" s="1119"/>
      <c r="AM7" s="1119"/>
      <c r="AN7" s="1119"/>
      <c r="AO7" s="1119"/>
      <c r="AP7" s="1119">
        <v>13551</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556</v>
      </c>
      <c r="BT7" s="1123"/>
      <c r="BU7" s="1123"/>
      <c r="BV7" s="1123"/>
      <c r="BW7" s="1123"/>
      <c r="BX7" s="1123"/>
      <c r="BY7" s="1123"/>
      <c r="BZ7" s="1123"/>
      <c r="CA7" s="1123"/>
      <c r="CB7" s="1123"/>
      <c r="CC7" s="1123"/>
      <c r="CD7" s="1123"/>
      <c r="CE7" s="1123"/>
      <c r="CF7" s="1123"/>
      <c r="CG7" s="1124"/>
      <c r="CH7" s="1115">
        <v>10</v>
      </c>
      <c r="CI7" s="1116"/>
      <c r="CJ7" s="1116"/>
      <c r="CK7" s="1116"/>
      <c r="CL7" s="1117"/>
      <c r="CM7" s="1115">
        <v>-79</v>
      </c>
      <c r="CN7" s="1116"/>
      <c r="CO7" s="1116"/>
      <c r="CP7" s="1116"/>
      <c r="CQ7" s="1117"/>
      <c r="CR7" s="1115">
        <v>10</v>
      </c>
      <c r="CS7" s="1116"/>
      <c r="CT7" s="1116"/>
      <c r="CU7" s="1116"/>
      <c r="CV7" s="1117"/>
      <c r="CW7" s="1115"/>
      <c r="CX7" s="1116"/>
      <c r="CY7" s="1116"/>
      <c r="CZ7" s="1116"/>
      <c r="DA7" s="1117"/>
      <c r="DB7" s="1115"/>
      <c r="DC7" s="1116"/>
      <c r="DD7" s="1116"/>
      <c r="DE7" s="1116"/>
      <c r="DF7" s="1117"/>
      <c r="DG7" s="1115"/>
      <c r="DH7" s="1116"/>
      <c r="DI7" s="1116"/>
      <c r="DJ7" s="1116"/>
      <c r="DK7" s="1117"/>
      <c r="DL7" s="1115"/>
      <c r="DM7" s="1116"/>
      <c r="DN7" s="1116"/>
      <c r="DO7" s="1116"/>
      <c r="DP7" s="1117"/>
      <c r="DQ7" s="1115"/>
      <c r="DR7" s="1116"/>
      <c r="DS7" s="1116"/>
      <c r="DT7" s="1116"/>
      <c r="DU7" s="1117"/>
      <c r="DV7" s="1142"/>
      <c r="DW7" s="1143"/>
      <c r="DX7" s="1143"/>
      <c r="DY7" s="1143"/>
      <c r="DZ7" s="1144"/>
      <c r="EA7" s="205"/>
    </row>
    <row r="8" spans="1:131" s="206" customFormat="1" ht="26.25" customHeight="1">
      <c r="A8" s="212">
        <v>2</v>
      </c>
      <c r="B8" s="1057" t="s">
        <v>362</v>
      </c>
      <c r="C8" s="1058"/>
      <c r="D8" s="1058"/>
      <c r="E8" s="1058"/>
      <c r="F8" s="1058"/>
      <c r="G8" s="1058"/>
      <c r="H8" s="1058"/>
      <c r="I8" s="1058"/>
      <c r="J8" s="1058"/>
      <c r="K8" s="1058"/>
      <c r="L8" s="1058"/>
      <c r="M8" s="1058"/>
      <c r="N8" s="1058"/>
      <c r="O8" s="1058"/>
      <c r="P8" s="1059"/>
      <c r="Q8" s="1069">
        <v>133</v>
      </c>
      <c r="R8" s="1070"/>
      <c r="S8" s="1070"/>
      <c r="T8" s="1070"/>
      <c r="U8" s="1070"/>
      <c r="V8" s="1070">
        <v>92</v>
      </c>
      <c r="W8" s="1070"/>
      <c r="X8" s="1070"/>
      <c r="Y8" s="1070"/>
      <c r="Z8" s="1070"/>
      <c r="AA8" s="1070">
        <f>+Q8-V8</f>
        <v>41</v>
      </c>
      <c r="AB8" s="1070"/>
      <c r="AC8" s="1070"/>
      <c r="AD8" s="1070"/>
      <c r="AE8" s="1071"/>
      <c r="AF8" s="1063">
        <v>1</v>
      </c>
      <c r="AG8" s="1064"/>
      <c r="AH8" s="1064"/>
      <c r="AI8" s="1064"/>
      <c r="AJ8" s="1065"/>
      <c r="AK8" s="1113">
        <v>82</v>
      </c>
      <c r="AL8" s="1114"/>
      <c r="AM8" s="1114"/>
      <c r="AN8" s="1114"/>
      <c r="AO8" s="1114"/>
      <c r="AP8" s="1114"/>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0" t="s">
        <v>557</v>
      </c>
      <c r="BT8" s="1041"/>
      <c r="BU8" s="1041"/>
      <c r="BV8" s="1041"/>
      <c r="BW8" s="1041"/>
      <c r="BX8" s="1041"/>
      <c r="BY8" s="1041"/>
      <c r="BZ8" s="1041"/>
      <c r="CA8" s="1041"/>
      <c r="CB8" s="1041"/>
      <c r="CC8" s="1041"/>
      <c r="CD8" s="1041"/>
      <c r="CE8" s="1041"/>
      <c r="CF8" s="1041"/>
      <c r="CG8" s="1042"/>
      <c r="CH8" s="1015">
        <v>-3</v>
      </c>
      <c r="CI8" s="1016"/>
      <c r="CJ8" s="1016"/>
      <c r="CK8" s="1016"/>
      <c r="CL8" s="1017"/>
      <c r="CM8" s="1015">
        <v>88</v>
      </c>
      <c r="CN8" s="1016"/>
      <c r="CO8" s="1016"/>
      <c r="CP8" s="1016"/>
      <c r="CQ8" s="1017"/>
      <c r="CR8" s="1015">
        <v>10</v>
      </c>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t="s">
        <v>363</v>
      </c>
      <c r="C9" s="1058"/>
      <c r="D9" s="1058"/>
      <c r="E9" s="1058"/>
      <c r="F9" s="1058"/>
      <c r="G9" s="1058"/>
      <c r="H9" s="1058"/>
      <c r="I9" s="1058"/>
      <c r="J9" s="1058"/>
      <c r="K9" s="1058"/>
      <c r="L9" s="1058"/>
      <c r="M9" s="1058"/>
      <c r="N9" s="1058"/>
      <c r="O9" s="1058"/>
      <c r="P9" s="1059"/>
      <c r="Q9" s="1069">
        <v>43</v>
      </c>
      <c r="R9" s="1070"/>
      <c r="S9" s="1070"/>
      <c r="T9" s="1070"/>
      <c r="U9" s="1070"/>
      <c r="V9" s="1070">
        <v>43</v>
      </c>
      <c r="W9" s="1070"/>
      <c r="X9" s="1070"/>
      <c r="Y9" s="1070"/>
      <c r="Z9" s="1070"/>
      <c r="AA9" s="1070">
        <f>+Q9-V9</f>
        <v>0</v>
      </c>
      <c r="AB9" s="1070"/>
      <c r="AC9" s="1070"/>
      <c r="AD9" s="1070"/>
      <c r="AE9" s="1071"/>
      <c r="AF9" s="1063">
        <v>0</v>
      </c>
      <c r="AG9" s="1064"/>
      <c r="AH9" s="1064"/>
      <c r="AI9" s="1064"/>
      <c r="AJ9" s="1065"/>
      <c r="AK9" s="1113">
        <v>25</v>
      </c>
      <c r="AL9" s="1114"/>
      <c r="AM9" s="1114"/>
      <c r="AN9" s="1114"/>
      <c r="AO9" s="1114"/>
      <c r="AP9" s="1114"/>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t="s">
        <v>364</v>
      </c>
      <c r="C10" s="1058"/>
      <c r="D10" s="1058"/>
      <c r="E10" s="1058"/>
      <c r="F10" s="1058"/>
      <c r="G10" s="1058"/>
      <c r="H10" s="1058"/>
      <c r="I10" s="1058"/>
      <c r="J10" s="1058"/>
      <c r="K10" s="1058"/>
      <c r="L10" s="1058"/>
      <c r="M10" s="1058"/>
      <c r="N10" s="1058"/>
      <c r="O10" s="1058"/>
      <c r="P10" s="1059"/>
      <c r="Q10" s="1069">
        <v>50</v>
      </c>
      <c r="R10" s="1070"/>
      <c r="S10" s="1070"/>
      <c r="T10" s="1070"/>
      <c r="U10" s="1070"/>
      <c r="V10" s="1070">
        <v>47</v>
      </c>
      <c r="W10" s="1070"/>
      <c r="X10" s="1070"/>
      <c r="Y10" s="1070"/>
      <c r="Z10" s="1070"/>
      <c r="AA10" s="1070">
        <f>+Q10-V10</f>
        <v>3</v>
      </c>
      <c r="AB10" s="1070"/>
      <c r="AC10" s="1070"/>
      <c r="AD10" s="1070"/>
      <c r="AE10" s="1071"/>
      <c r="AF10" s="1063">
        <v>3</v>
      </c>
      <c r="AG10" s="1064"/>
      <c r="AH10" s="1064"/>
      <c r="AI10" s="1064"/>
      <c r="AJ10" s="1065"/>
      <c r="AK10" s="1113">
        <v>33</v>
      </c>
      <c r="AL10" s="1114"/>
      <c r="AM10" s="1114"/>
      <c r="AN10" s="1114"/>
      <c r="AO10" s="1114"/>
      <c r="AP10" s="1114">
        <v>4</v>
      </c>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8"/>
      <c r="R22" s="1109"/>
      <c r="S22" s="1109"/>
      <c r="T22" s="1109"/>
      <c r="U22" s="1109"/>
      <c r="V22" s="1109"/>
      <c r="W22" s="1109"/>
      <c r="X22" s="1109"/>
      <c r="Y22" s="1109"/>
      <c r="Z22" s="1109"/>
      <c r="AA22" s="1109"/>
      <c r="AB22" s="1109"/>
      <c r="AC22" s="1109"/>
      <c r="AD22" s="1109"/>
      <c r="AE22" s="1110"/>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5" t="s">
        <v>365</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f t="shared" ref="Q23" si="0">SUM(Q7:U22)</f>
        <v>10980</v>
      </c>
      <c r="R23" s="1092"/>
      <c r="S23" s="1092"/>
      <c r="T23" s="1092"/>
      <c r="U23" s="1095"/>
      <c r="V23" s="1096">
        <f t="shared" ref="V23" si="1">SUM(V7:Z22)</f>
        <v>10506</v>
      </c>
      <c r="W23" s="1092"/>
      <c r="X23" s="1092"/>
      <c r="Y23" s="1092"/>
      <c r="Z23" s="1095"/>
      <c r="AA23" s="1096">
        <f t="shared" ref="AA23" si="2">SUM(AA7:AE22)</f>
        <v>474</v>
      </c>
      <c r="AB23" s="1092"/>
      <c r="AC23" s="1092"/>
      <c r="AD23" s="1092"/>
      <c r="AE23" s="1093"/>
      <c r="AF23" s="1097">
        <v>431</v>
      </c>
      <c r="AG23" s="1098"/>
      <c r="AH23" s="1098"/>
      <c r="AI23" s="1098"/>
      <c r="AJ23" s="1099"/>
      <c r="AK23" s="1100"/>
      <c r="AL23" s="1101"/>
      <c r="AM23" s="1101"/>
      <c r="AN23" s="1101"/>
      <c r="AO23" s="1101"/>
      <c r="AP23" s="1098">
        <f>SUM(AP7:AT22)</f>
        <v>13555</v>
      </c>
      <c r="AQ23" s="1098"/>
      <c r="AR23" s="1098"/>
      <c r="AS23" s="1098"/>
      <c r="AT23" s="1098"/>
      <c r="AU23" s="1102"/>
      <c r="AV23" s="1102"/>
      <c r="AW23" s="1102"/>
      <c r="AX23" s="1102"/>
      <c r="AY23" s="1103"/>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2191</v>
      </c>
      <c r="R28" s="1080"/>
      <c r="S28" s="1080"/>
      <c r="T28" s="1080"/>
      <c r="U28" s="1080"/>
      <c r="V28" s="1080">
        <v>2139</v>
      </c>
      <c r="W28" s="1080"/>
      <c r="X28" s="1080"/>
      <c r="Y28" s="1080"/>
      <c r="Z28" s="1080"/>
      <c r="AA28" s="1080">
        <f>+Q28-V28</f>
        <v>52</v>
      </c>
      <c r="AB28" s="1080"/>
      <c r="AC28" s="1080"/>
      <c r="AD28" s="1080"/>
      <c r="AE28" s="1081"/>
      <c r="AF28" s="1082">
        <v>52</v>
      </c>
      <c r="AG28" s="1080"/>
      <c r="AH28" s="1080"/>
      <c r="AI28" s="1080"/>
      <c r="AJ28" s="1083"/>
      <c r="AK28" s="1084">
        <v>156</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379</v>
      </c>
      <c r="C29" s="1058"/>
      <c r="D29" s="1058"/>
      <c r="E29" s="1058"/>
      <c r="F29" s="1058"/>
      <c r="G29" s="1058"/>
      <c r="H29" s="1058"/>
      <c r="I29" s="1058"/>
      <c r="J29" s="1058"/>
      <c r="K29" s="1058"/>
      <c r="L29" s="1058"/>
      <c r="M29" s="1058"/>
      <c r="N29" s="1058"/>
      <c r="O29" s="1058"/>
      <c r="P29" s="1059"/>
      <c r="Q29" s="1069">
        <v>99</v>
      </c>
      <c r="R29" s="1070"/>
      <c r="S29" s="1070"/>
      <c r="T29" s="1070"/>
      <c r="U29" s="1070"/>
      <c r="V29" s="1070">
        <v>99</v>
      </c>
      <c r="W29" s="1070"/>
      <c r="X29" s="1070"/>
      <c r="Y29" s="1070"/>
      <c r="Z29" s="1070"/>
      <c r="AA29" s="1070">
        <f t="shared" ref="AA29:AA36" si="3">+Q29-V29</f>
        <v>0</v>
      </c>
      <c r="AB29" s="1070"/>
      <c r="AC29" s="1070"/>
      <c r="AD29" s="1070"/>
      <c r="AE29" s="1071"/>
      <c r="AF29" s="1063">
        <v>0</v>
      </c>
      <c r="AG29" s="1064"/>
      <c r="AH29" s="1064"/>
      <c r="AI29" s="1064"/>
      <c r="AJ29" s="1065"/>
      <c r="AK29" s="1006">
        <v>33</v>
      </c>
      <c r="AL29" s="997"/>
      <c r="AM29" s="997"/>
      <c r="AN29" s="997"/>
      <c r="AO29" s="997"/>
      <c r="AP29" s="997">
        <v>13</v>
      </c>
      <c r="AQ29" s="997"/>
      <c r="AR29" s="997"/>
      <c r="AS29" s="997"/>
      <c r="AT29" s="997"/>
      <c r="AU29" s="997"/>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380</v>
      </c>
      <c r="C30" s="1058"/>
      <c r="D30" s="1058"/>
      <c r="E30" s="1058"/>
      <c r="F30" s="1058"/>
      <c r="G30" s="1058"/>
      <c r="H30" s="1058"/>
      <c r="I30" s="1058"/>
      <c r="J30" s="1058"/>
      <c r="K30" s="1058"/>
      <c r="L30" s="1058"/>
      <c r="M30" s="1058"/>
      <c r="N30" s="1058"/>
      <c r="O30" s="1058"/>
      <c r="P30" s="1059"/>
      <c r="Q30" s="1069">
        <v>1728</v>
      </c>
      <c r="R30" s="1070"/>
      <c r="S30" s="1070"/>
      <c r="T30" s="1070"/>
      <c r="U30" s="1070"/>
      <c r="V30" s="1070">
        <v>1673</v>
      </c>
      <c r="W30" s="1070"/>
      <c r="X30" s="1070"/>
      <c r="Y30" s="1070"/>
      <c r="Z30" s="1070"/>
      <c r="AA30" s="1070">
        <f t="shared" si="3"/>
        <v>55</v>
      </c>
      <c r="AB30" s="1070"/>
      <c r="AC30" s="1070"/>
      <c r="AD30" s="1070"/>
      <c r="AE30" s="1071"/>
      <c r="AF30" s="1063">
        <v>55</v>
      </c>
      <c r="AG30" s="1064"/>
      <c r="AH30" s="1064"/>
      <c r="AI30" s="1064"/>
      <c r="AJ30" s="1065"/>
      <c r="AK30" s="1006"/>
      <c r="AL30" s="997"/>
      <c r="AM30" s="997"/>
      <c r="AN30" s="997"/>
      <c r="AO30" s="997"/>
      <c r="AP30" s="997"/>
      <c r="AQ30" s="997"/>
      <c r="AR30" s="997"/>
      <c r="AS30" s="997"/>
      <c r="AT30" s="997"/>
      <c r="AU30" s="997"/>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381</v>
      </c>
      <c r="C31" s="1058"/>
      <c r="D31" s="1058"/>
      <c r="E31" s="1058"/>
      <c r="F31" s="1058"/>
      <c r="G31" s="1058"/>
      <c r="H31" s="1058"/>
      <c r="I31" s="1058"/>
      <c r="J31" s="1058"/>
      <c r="K31" s="1058"/>
      <c r="L31" s="1058"/>
      <c r="M31" s="1058"/>
      <c r="N31" s="1058"/>
      <c r="O31" s="1058"/>
      <c r="P31" s="1059"/>
      <c r="Q31" s="1069">
        <v>205</v>
      </c>
      <c r="R31" s="1070"/>
      <c r="S31" s="1070"/>
      <c r="T31" s="1070"/>
      <c r="U31" s="1070"/>
      <c r="V31" s="1070">
        <v>202</v>
      </c>
      <c r="W31" s="1070"/>
      <c r="X31" s="1070"/>
      <c r="Y31" s="1070"/>
      <c r="Z31" s="1070"/>
      <c r="AA31" s="1070">
        <f t="shared" si="3"/>
        <v>3</v>
      </c>
      <c r="AB31" s="1070"/>
      <c r="AC31" s="1070"/>
      <c r="AD31" s="1070"/>
      <c r="AE31" s="1071"/>
      <c r="AF31" s="1063">
        <v>3</v>
      </c>
      <c r="AG31" s="1064"/>
      <c r="AH31" s="1064"/>
      <c r="AI31" s="1064"/>
      <c r="AJ31" s="1065"/>
      <c r="AK31" s="1006"/>
      <c r="AL31" s="997"/>
      <c r="AM31" s="997"/>
      <c r="AN31" s="997"/>
      <c r="AO31" s="997"/>
      <c r="AP31" s="997"/>
      <c r="AQ31" s="997"/>
      <c r="AR31" s="997"/>
      <c r="AS31" s="997"/>
      <c r="AT31" s="997"/>
      <c r="AU31" s="997"/>
      <c r="AV31" s="997"/>
      <c r="AW31" s="997"/>
      <c r="AX31" s="997"/>
      <c r="AY31" s="997"/>
      <c r="AZ31" s="1068"/>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382</v>
      </c>
      <c r="C32" s="1058"/>
      <c r="D32" s="1058"/>
      <c r="E32" s="1058"/>
      <c r="F32" s="1058"/>
      <c r="G32" s="1058"/>
      <c r="H32" s="1058"/>
      <c r="I32" s="1058"/>
      <c r="J32" s="1058"/>
      <c r="K32" s="1058"/>
      <c r="L32" s="1058"/>
      <c r="M32" s="1058"/>
      <c r="N32" s="1058"/>
      <c r="O32" s="1058"/>
      <c r="P32" s="1059"/>
      <c r="Q32" s="1069">
        <v>428</v>
      </c>
      <c r="R32" s="1070"/>
      <c r="S32" s="1070"/>
      <c r="T32" s="1070"/>
      <c r="U32" s="1070"/>
      <c r="V32" s="1070">
        <v>425</v>
      </c>
      <c r="W32" s="1070"/>
      <c r="X32" s="1070"/>
      <c r="Y32" s="1070"/>
      <c r="Z32" s="1070"/>
      <c r="AA32" s="1070">
        <f t="shared" si="3"/>
        <v>3</v>
      </c>
      <c r="AB32" s="1070"/>
      <c r="AC32" s="1070"/>
      <c r="AD32" s="1070"/>
      <c r="AE32" s="1071"/>
      <c r="AF32" s="1063">
        <v>713</v>
      </c>
      <c r="AG32" s="1064"/>
      <c r="AH32" s="1064"/>
      <c r="AI32" s="1064"/>
      <c r="AJ32" s="1065"/>
      <c r="AK32" s="1006"/>
      <c r="AL32" s="997"/>
      <c r="AM32" s="997"/>
      <c r="AN32" s="997"/>
      <c r="AO32" s="997"/>
      <c r="AP32" s="997">
        <v>2109</v>
      </c>
      <c r="AQ32" s="997"/>
      <c r="AR32" s="997"/>
      <c r="AS32" s="997"/>
      <c r="AT32" s="997"/>
      <c r="AU32" s="997"/>
      <c r="AV32" s="997"/>
      <c r="AW32" s="997"/>
      <c r="AX32" s="997"/>
      <c r="AY32" s="997"/>
      <c r="AZ32" s="1068"/>
      <c r="BA32" s="1068"/>
      <c r="BB32" s="1068"/>
      <c r="BC32" s="1068"/>
      <c r="BD32" s="1068"/>
      <c r="BE32" s="1052" t="s">
        <v>383</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384</v>
      </c>
      <c r="C33" s="1058"/>
      <c r="D33" s="1058"/>
      <c r="E33" s="1058"/>
      <c r="F33" s="1058"/>
      <c r="G33" s="1058"/>
      <c r="H33" s="1058"/>
      <c r="I33" s="1058"/>
      <c r="J33" s="1058"/>
      <c r="K33" s="1058"/>
      <c r="L33" s="1058"/>
      <c r="M33" s="1058"/>
      <c r="N33" s="1058"/>
      <c r="O33" s="1058"/>
      <c r="P33" s="1059"/>
      <c r="Q33" s="1069">
        <v>1199</v>
      </c>
      <c r="R33" s="1070"/>
      <c r="S33" s="1070"/>
      <c r="T33" s="1070"/>
      <c r="U33" s="1070"/>
      <c r="V33" s="1070">
        <v>1307</v>
      </c>
      <c r="W33" s="1070"/>
      <c r="X33" s="1070"/>
      <c r="Y33" s="1070"/>
      <c r="Z33" s="1070"/>
      <c r="AA33" s="1070">
        <f t="shared" si="3"/>
        <v>-108</v>
      </c>
      <c r="AB33" s="1070"/>
      <c r="AC33" s="1070"/>
      <c r="AD33" s="1070"/>
      <c r="AE33" s="1071"/>
      <c r="AF33" s="1063">
        <v>-176</v>
      </c>
      <c r="AG33" s="1064"/>
      <c r="AH33" s="1064"/>
      <c r="AI33" s="1064"/>
      <c r="AJ33" s="1065"/>
      <c r="AK33" s="1006"/>
      <c r="AL33" s="997"/>
      <c r="AM33" s="997"/>
      <c r="AN33" s="997"/>
      <c r="AO33" s="997"/>
      <c r="AP33" s="997">
        <v>665</v>
      </c>
      <c r="AQ33" s="997"/>
      <c r="AR33" s="997"/>
      <c r="AS33" s="997"/>
      <c r="AT33" s="997"/>
      <c r="AU33" s="997"/>
      <c r="AV33" s="997"/>
      <c r="AW33" s="997"/>
      <c r="AX33" s="997"/>
      <c r="AY33" s="997"/>
      <c r="AZ33" s="1068"/>
      <c r="BA33" s="1068"/>
      <c r="BB33" s="1068"/>
      <c r="BC33" s="1068"/>
      <c r="BD33" s="1068"/>
      <c r="BE33" s="1052" t="s">
        <v>383</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385</v>
      </c>
      <c r="C34" s="1058"/>
      <c r="D34" s="1058"/>
      <c r="E34" s="1058"/>
      <c r="F34" s="1058"/>
      <c r="G34" s="1058"/>
      <c r="H34" s="1058"/>
      <c r="I34" s="1058"/>
      <c r="J34" s="1058"/>
      <c r="K34" s="1058"/>
      <c r="L34" s="1058"/>
      <c r="M34" s="1058"/>
      <c r="N34" s="1058"/>
      <c r="O34" s="1058"/>
      <c r="P34" s="1059"/>
      <c r="Q34" s="1069">
        <v>52</v>
      </c>
      <c r="R34" s="1070"/>
      <c r="S34" s="1070"/>
      <c r="T34" s="1070"/>
      <c r="U34" s="1070"/>
      <c r="V34" s="1070">
        <v>38</v>
      </c>
      <c r="W34" s="1070"/>
      <c r="X34" s="1070"/>
      <c r="Y34" s="1070"/>
      <c r="Z34" s="1070"/>
      <c r="AA34" s="1070">
        <f t="shared" si="3"/>
        <v>14</v>
      </c>
      <c r="AB34" s="1070"/>
      <c r="AC34" s="1070"/>
      <c r="AD34" s="1070"/>
      <c r="AE34" s="1071"/>
      <c r="AF34" s="1063">
        <v>238</v>
      </c>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t="s">
        <v>383</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386</v>
      </c>
      <c r="C35" s="1058"/>
      <c r="D35" s="1058"/>
      <c r="E35" s="1058"/>
      <c r="F35" s="1058"/>
      <c r="G35" s="1058"/>
      <c r="H35" s="1058"/>
      <c r="I35" s="1058"/>
      <c r="J35" s="1058"/>
      <c r="K35" s="1058"/>
      <c r="L35" s="1058"/>
      <c r="M35" s="1058"/>
      <c r="N35" s="1058"/>
      <c r="O35" s="1058"/>
      <c r="P35" s="1059"/>
      <c r="Q35" s="1069">
        <v>842</v>
      </c>
      <c r="R35" s="1070"/>
      <c r="S35" s="1070"/>
      <c r="T35" s="1070"/>
      <c r="U35" s="1070"/>
      <c r="V35" s="1070">
        <v>808</v>
      </c>
      <c r="W35" s="1070"/>
      <c r="X35" s="1070"/>
      <c r="Y35" s="1070"/>
      <c r="Z35" s="1070"/>
      <c r="AA35" s="1070">
        <f t="shared" si="3"/>
        <v>34</v>
      </c>
      <c r="AB35" s="1070"/>
      <c r="AC35" s="1070"/>
      <c r="AD35" s="1070"/>
      <c r="AE35" s="1071"/>
      <c r="AF35" s="1063">
        <v>34</v>
      </c>
      <c r="AG35" s="1064"/>
      <c r="AH35" s="1064"/>
      <c r="AI35" s="1064"/>
      <c r="AJ35" s="1065"/>
      <c r="AK35" s="1006"/>
      <c r="AL35" s="997"/>
      <c r="AM35" s="997"/>
      <c r="AN35" s="997"/>
      <c r="AO35" s="997"/>
      <c r="AP35" s="997">
        <v>5957</v>
      </c>
      <c r="AQ35" s="997"/>
      <c r="AR35" s="997"/>
      <c r="AS35" s="997"/>
      <c r="AT35" s="997"/>
      <c r="AU35" s="997"/>
      <c r="AV35" s="997"/>
      <c r="AW35" s="997"/>
      <c r="AX35" s="997"/>
      <c r="AY35" s="997"/>
      <c r="AZ35" s="1068"/>
      <c r="BA35" s="1068"/>
      <c r="BB35" s="1068"/>
      <c r="BC35" s="1068"/>
      <c r="BD35" s="1068"/>
      <c r="BE35" s="1052" t="s">
        <v>387</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t="s">
        <v>388</v>
      </c>
      <c r="C36" s="1058"/>
      <c r="D36" s="1058"/>
      <c r="E36" s="1058"/>
      <c r="F36" s="1058"/>
      <c r="G36" s="1058"/>
      <c r="H36" s="1058"/>
      <c r="I36" s="1058"/>
      <c r="J36" s="1058"/>
      <c r="K36" s="1058"/>
      <c r="L36" s="1058"/>
      <c r="M36" s="1058"/>
      <c r="N36" s="1058"/>
      <c r="O36" s="1058"/>
      <c r="P36" s="1059"/>
      <c r="Q36" s="1069">
        <v>37</v>
      </c>
      <c r="R36" s="1070"/>
      <c r="S36" s="1070"/>
      <c r="T36" s="1070"/>
      <c r="U36" s="1070"/>
      <c r="V36" s="1070">
        <v>32</v>
      </c>
      <c r="W36" s="1070"/>
      <c r="X36" s="1070"/>
      <c r="Y36" s="1070"/>
      <c r="Z36" s="1070"/>
      <c r="AA36" s="1070">
        <f t="shared" si="3"/>
        <v>5</v>
      </c>
      <c r="AB36" s="1070"/>
      <c r="AC36" s="1070"/>
      <c r="AD36" s="1070"/>
      <c r="AE36" s="1071"/>
      <c r="AF36" s="1063">
        <v>5</v>
      </c>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t="s">
        <v>387</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389</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923</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392</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393</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547</v>
      </c>
      <c r="C68" s="1012"/>
      <c r="D68" s="1012"/>
      <c r="E68" s="1012"/>
      <c r="F68" s="1012"/>
      <c r="G68" s="1012"/>
      <c r="H68" s="1012"/>
      <c r="I68" s="1012"/>
      <c r="J68" s="1012"/>
      <c r="K68" s="1012"/>
      <c r="L68" s="1012"/>
      <c r="M68" s="1012"/>
      <c r="N68" s="1012"/>
      <c r="O68" s="1012"/>
      <c r="P68" s="1013"/>
      <c r="Q68" s="1014">
        <v>958</v>
      </c>
      <c r="R68" s="1008"/>
      <c r="S68" s="1008"/>
      <c r="T68" s="1008"/>
      <c r="U68" s="1008"/>
      <c r="V68" s="1008">
        <v>954</v>
      </c>
      <c r="W68" s="1008"/>
      <c r="X68" s="1008"/>
      <c r="Y68" s="1008"/>
      <c r="Z68" s="1008"/>
      <c r="AA68" s="1008">
        <f>+Q68-V68</f>
        <v>4</v>
      </c>
      <c r="AB68" s="1008"/>
      <c r="AC68" s="1008"/>
      <c r="AD68" s="1008"/>
      <c r="AE68" s="1008"/>
      <c r="AF68" s="1008">
        <f>+AA68</f>
        <v>4</v>
      </c>
      <c r="AG68" s="1008"/>
      <c r="AH68" s="1008"/>
      <c r="AI68" s="1008"/>
      <c r="AJ68" s="1008"/>
      <c r="AK68" s="1008">
        <v>29</v>
      </c>
      <c r="AL68" s="1008"/>
      <c r="AM68" s="1008"/>
      <c r="AN68" s="1008"/>
      <c r="AO68" s="1008"/>
      <c r="AP68" s="1008">
        <v>11</v>
      </c>
      <c r="AQ68" s="1008"/>
      <c r="AR68" s="1008"/>
      <c r="AS68" s="1008"/>
      <c r="AT68" s="1008"/>
      <c r="AU68" s="1008">
        <v>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548</v>
      </c>
      <c r="C69" s="1001"/>
      <c r="D69" s="1001"/>
      <c r="E69" s="1001"/>
      <c r="F69" s="1001"/>
      <c r="G69" s="1001"/>
      <c r="H69" s="1001"/>
      <c r="I69" s="1001"/>
      <c r="J69" s="1001"/>
      <c r="K69" s="1001"/>
      <c r="L69" s="1001"/>
      <c r="M69" s="1001"/>
      <c r="N69" s="1001"/>
      <c r="O69" s="1001"/>
      <c r="P69" s="1002"/>
      <c r="Q69" s="1003">
        <v>204</v>
      </c>
      <c r="R69" s="997"/>
      <c r="S69" s="997"/>
      <c r="T69" s="997"/>
      <c r="U69" s="997"/>
      <c r="V69" s="997">
        <v>206</v>
      </c>
      <c r="W69" s="997"/>
      <c r="X69" s="997"/>
      <c r="Y69" s="997"/>
      <c r="Z69" s="997"/>
      <c r="AA69" s="997">
        <f t="shared" ref="AA69:AA76" si="4">+Q69-V69</f>
        <v>-2</v>
      </c>
      <c r="AB69" s="997"/>
      <c r="AC69" s="997"/>
      <c r="AD69" s="997"/>
      <c r="AE69" s="997"/>
      <c r="AF69" s="997">
        <f t="shared" ref="AF69:AF76" si="5">+AA69</f>
        <v>-2</v>
      </c>
      <c r="AG69" s="997"/>
      <c r="AH69" s="997"/>
      <c r="AI69" s="997"/>
      <c r="AJ69" s="997"/>
      <c r="AK69" s="997"/>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549</v>
      </c>
      <c r="C70" s="1001"/>
      <c r="D70" s="1001"/>
      <c r="E70" s="1001"/>
      <c r="F70" s="1001"/>
      <c r="G70" s="1001"/>
      <c r="H70" s="1001"/>
      <c r="I70" s="1001"/>
      <c r="J70" s="1001"/>
      <c r="K70" s="1001"/>
      <c r="L70" s="1001"/>
      <c r="M70" s="1001"/>
      <c r="N70" s="1001"/>
      <c r="O70" s="1001"/>
      <c r="P70" s="1002"/>
      <c r="Q70" s="1003">
        <v>121</v>
      </c>
      <c r="R70" s="997"/>
      <c r="S70" s="997"/>
      <c r="T70" s="997"/>
      <c r="U70" s="997"/>
      <c r="V70" s="997">
        <v>122</v>
      </c>
      <c r="W70" s="997"/>
      <c r="X70" s="997"/>
      <c r="Y70" s="997"/>
      <c r="Z70" s="997"/>
      <c r="AA70" s="997">
        <f t="shared" si="4"/>
        <v>-1</v>
      </c>
      <c r="AB70" s="997"/>
      <c r="AC70" s="997"/>
      <c r="AD70" s="997"/>
      <c r="AE70" s="997"/>
      <c r="AF70" s="997">
        <f t="shared" si="5"/>
        <v>-1</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550</v>
      </c>
      <c r="C71" s="1001"/>
      <c r="D71" s="1001"/>
      <c r="E71" s="1001"/>
      <c r="F71" s="1001"/>
      <c r="G71" s="1001"/>
      <c r="H71" s="1001"/>
      <c r="I71" s="1001"/>
      <c r="J71" s="1001"/>
      <c r="K71" s="1001"/>
      <c r="L71" s="1001"/>
      <c r="M71" s="1001"/>
      <c r="N71" s="1001"/>
      <c r="O71" s="1001"/>
      <c r="P71" s="1002"/>
      <c r="Q71" s="1003">
        <v>4698</v>
      </c>
      <c r="R71" s="997"/>
      <c r="S71" s="997"/>
      <c r="T71" s="997"/>
      <c r="U71" s="997"/>
      <c r="V71" s="997">
        <v>4696</v>
      </c>
      <c r="W71" s="997"/>
      <c r="X71" s="997"/>
      <c r="Y71" s="997"/>
      <c r="Z71" s="997"/>
      <c r="AA71" s="997">
        <f t="shared" si="4"/>
        <v>2</v>
      </c>
      <c r="AB71" s="997"/>
      <c r="AC71" s="997"/>
      <c r="AD71" s="997"/>
      <c r="AE71" s="997"/>
      <c r="AF71" s="997">
        <f t="shared" si="5"/>
        <v>2</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551</v>
      </c>
      <c r="C72" s="1001"/>
      <c r="D72" s="1001"/>
      <c r="E72" s="1001"/>
      <c r="F72" s="1001"/>
      <c r="G72" s="1001"/>
      <c r="H72" s="1001"/>
      <c r="I72" s="1001"/>
      <c r="J72" s="1001"/>
      <c r="K72" s="1001"/>
      <c r="L72" s="1001"/>
      <c r="M72" s="1001"/>
      <c r="N72" s="1001"/>
      <c r="O72" s="1001"/>
      <c r="P72" s="1002"/>
      <c r="Q72" s="1003">
        <v>15974</v>
      </c>
      <c r="R72" s="997"/>
      <c r="S72" s="997"/>
      <c r="T72" s="997"/>
      <c r="U72" s="997"/>
      <c r="V72" s="997">
        <v>13504</v>
      </c>
      <c r="W72" s="997"/>
      <c r="X72" s="997"/>
      <c r="Y72" s="997"/>
      <c r="Z72" s="997"/>
      <c r="AA72" s="997">
        <f t="shared" si="4"/>
        <v>2470</v>
      </c>
      <c r="AB72" s="997"/>
      <c r="AC72" s="997"/>
      <c r="AD72" s="997"/>
      <c r="AE72" s="997"/>
      <c r="AF72" s="997">
        <f t="shared" si="5"/>
        <v>2470</v>
      </c>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552</v>
      </c>
      <c r="C73" s="1001"/>
      <c r="D73" s="1001"/>
      <c r="E73" s="1001"/>
      <c r="F73" s="1001"/>
      <c r="G73" s="1001"/>
      <c r="H73" s="1001"/>
      <c r="I73" s="1001"/>
      <c r="J73" s="1001"/>
      <c r="K73" s="1001"/>
      <c r="L73" s="1001"/>
      <c r="M73" s="1001"/>
      <c r="N73" s="1001"/>
      <c r="O73" s="1001"/>
      <c r="P73" s="1002"/>
      <c r="Q73" s="1003">
        <v>127</v>
      </c>
      <c r="R73" s="997"/>
      <c r="S73" s="997"/>
      <c r="T73" s="997"/>
      <c r="U73" s="997"/>
      <c r="V73" s="997">
        <v>126</v>
      </c>
      <c r="W73" s="997"/>
      <c r="X73" s="997"/>
      <c r="Y73" s="997"/>
      <c r="Z73" s="997"/>
      <c r="AA73" s="997">
        <f t="shared" si="4"/>
        <v>1</v>
      </c>
      <c r="AB73" s="997"/>
      <c r="AC73" s="997"/>
      <c r="AD73" s="997"/>
      <c r="AE73" s="997"/>
      <c r="AF73" s="997">
        <f t="shared" si="5"/>
        <v>1</v>
      </c>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553</v>
      </c>
      <c r="C74" s="1001"/>
      <c r="D74" s="1001"/>
      <c r="E74" s="1001"/>
      <c r="F74" s="1001"/>
      <c r="G74" s="1001"/>
      <c r="H74" s="1001"/>
      <c r="I74" s="1001"/>
      <c r="J74" s="1001"/>
      <c r="K74" s="1001"/>
      <c r="L74" s="1001"/>
      <c r="M74" s="1001"/>
      <c r="N74" s="1001"/>
      <c r="O74" s="1001"/>
      <c r="P74" s="1002"/>
      <c r="Q74" s="1003">
        <v>11</v>
      </c>
      <c r="R74" s="997"/>
      <c r="S74" s="997"/>
      <c r="T74" s="997"/>
      <c r="U74" s="997"/>
      <c r="V74" s="997">
        <v>10</v>
      </c>
      <c r="W74" s="997"/>
      <c r="X74" s="997"/>
      <c r="Y74" s="997"/>
      <c r="Z74" s="997"/>
      <c r="AA74" s="997">
        <f t="shared" si="4"/>
        <v>1</v>
      </c>
      <c r="AB74" s="997"/>
      <c r="AC74" s="997"/>
      <c r="AD74" s="997"/>
      <c r="AE74" s="997"/>
      <c r="AF74" s="997">
        <f t="shared" si="5"/>
        <v>1</v>
      </c>
      <c r="AG74" s="997"/>
      <c r="AH74" s="997"/>
      <c r="AI74" s="997"/>
      <c r="AJ74" s="997"/>
      <c r="AK74" s="997">
        <v>1</v>
      </c>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554</v>
      </c>
      <c r="C75" s="1001"/>
      <c r="D75" s="1001"/>
      <c r="E75" s="1001"/>
      <c r="F75" s="1001"/>
      <c r="G75" s="1001"/>
      <c r="H75" s="1001"/>
      <c r="I75" s="1001"/>
      <c r="J75" s="1001"/>
      <c r="K75" s="1001"/>
      <c r="L75" s="1001"/>
      <c r="M75" s="1001"/>
      <c r="N75" s="1001"/>
      <c r="O75" s="1001"/>
      <c r="P75" s="1002"/>
      <c r="Q75" s="1004">
        <v>3919</v>
      </c>
      <c r="R75" s="1005"/>
      <c r="S75" s="1005"/>
      <c r="T75" s="1005"/>
      <c r="U75" s="1006"/>
      <c r="V75" s="1007">
        <v>3829</v>
      </c>
      <c r="W75" s="1005"/>
      <c r="X75" s="1005"/>
      <c r="Y75" s="1005"/>
      <c r="Z75" s="1006"/>
      <c r="AA75" s="1007">
        <f t="shared" si="4"/>
        <v>90</v>
      </c>
      <c r="AB75" s="1005"/>
      <c r="AC75" s="1005"/>
      <c r="AD75" s="1005"/>
      <c r="AE75" s="1006"/>
      <c r="AF75" s="1007">
        <f t="shared" si="5"/>
        <v>90</v>
      </c>
      <c r="AG75" s="1005"/>
      <c r="AH75" s="1005"/>
      <c r="AI75" s="1005"/>
      <c r="AJ75" s="1006"/>
      <c r="AK75" s="1007">
        <v>168</v>
      </c>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555</v>
      </c>
      <c r="C76" s="1001"/>
      <c r="D76" s="1001"/>
      <c r="E76" s="1001"/>
      <c r="F76" s="1001"/>
      <c r="G76" s="1001"/>
      <c r="H76" s="1001"/>
      <c r="I76" s="1001"/>
      <c r="J76" s="1001"/>
      <c r="K76" s="1001"/>
      <c r="L76" s="1001"/>
      <c r="M76" s="1001"/>
      <c r="N76" s="1001"/>
      <c r="O76" s="1001"/>
      <c r="P76" s="1002"/>
      <c r="Q76" s="1004">
        <v>690103</v>
      </c>
      <c r="R76" s="1005"/>
      <c r="S76" s="1005"/>
      <c r="T76" s="1005"/>
      <c r="U76" s="1006"/>
      <c r="V76" s="1007">
        <v>676249</v>
      </c>
      <c r="W76" s="1005"/>
      <c r="X76" s="1005"/>
      <c r="Y76" s="1005"/>
      <c r="Z76" s="1006"/>
      <c r="AA76" s="1007">
        <f t="shared" si="4"/>
        <v>13854</v>
      </c>
      <c r="AB76" s="1005"/>
      <c r="AC76" s="1005"/>
      <c r="AD76" s="1005"/>
      <c r="AE76" s="1006"/>
      <c r="AF76" s="1007">
        <f t="shared" si="5"/>
        <v>13854</v>
      </c>
      <c r="AG76" s="1005"/>
      <c r="AH76" s="1005"/>
      <c r="AI76" s="1005"/>
      <c r="AJ76" s="1006"/>
      <c r="AK76" s="1007">
        <v>7102</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16419</v>
      </c>
      <c r="AG88" s="985"/>
      <c r="AH88" s="985"/>
      <c r="AI88" s="985"/>
      <c r="AJ88" s="985"/>
      <c r="AK88" s="989"/>
      <c r="AL88" s="989"/>
      <c r="AM88" s="989"/>
      <c r="AN88" s="989"/>
      <c r="AO88" s="989"/>
      <c r="AP88" s="985">
        <f t="shared" ref="AP88" si="6">SUM(AP68:AT87)</f>
        <v>11</v>
      </c>
      <c r="AQ88" s="985"/>
      <c r="AR88" s="985"/>
      <c r="AS88" s="985"/>
      <c r="AT88" s="985"/>
      <c r="AU88" s="985">
        <f t="shared" ref="AU88" si="7">SUM(AU68:AY87)</f>
        <v>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SUM(CR7:CV88)</f>
        <v>20</v>
      </c>
      <c r="CS102" s="977"/>
      <c r="CT102" s="977"/>
      <c r="CU102" s="977"/>
      <c r="CV102" s="978"/>
      <c r="CW102" s="976">
        <f t="shared" ref="CW102" si="8">SUM(CW7:DA88)</f>
        <v>0</v>
      </c>
      <c r="CX102" s="977"/>
      <c r="CY102" s="977"/>
      <c r="CZ102" s="977"/>
      <c r="DA102" s="978"/>
      <c r="DB102" s="976">
        <f t="shared" ref="DB102" si="9">SUM(DB7:DF88)</f>
        <v>0</v>
      </c>
      <c r="DC102" s="977"/>
      <c r="DD102" s="977"/>
      <c r="DE102" s="977"/>
      <c r="DF102" s="978"/>
      <c r="DG102" s="976">
        <f t="shared" ref="DG102" si="10">SUM(DG7:DK88)</f>
        <v>0</v>
      </c>
      <c r="DH102" s="977"/>
      <c r="DI102" s="977"/>
      <c r="DJ102" s="977"/>
      <c r="DK102" s="978"/>
      <c r="DL102" s="976">
        <f t="shared" ref="DL102" si="11">SUM(DL7:DP88)</f>
        <v>0</v>
      </c>
      <c r="DM102" s="977"/>
      <c r="DN102" s="977"/>
      <c r="DO102" s="977"/>
      <c r="DP102" s="978"/>
      <c r="DQ102" s="976">
        <f t="shared" ref="DQ102" si="12">SUM(DQ7:DU88)</f>
        <v>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284</v>
      </c>
      <c r="AG109" s="918"/>
      <c r="AH109" s="918"/>
      <c r="AI109" s="918"/>
      <c r="AJ109" s="919"/>
      <c r="AK109" s="920" t="s">
        <v>283</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284</v>
      </c>
      <c r="BW109" s="918"/>
      <c r="BX109" s="918"/>
      <c r="BY109" s="918"/>
      <c r="BZ109" s="919"/>
      <c r="CA109" s="920" t="s">
        <v>283</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284</v>
      </c>
      <c r="DM109" s="918"/>
      <c r="DN109" s="918"/>
      <c r="DO109" s="918"/>
      <c r="DP109" s="919"/>
      <c r="DQ109" s="920" t="s">
        <v>283</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1691352</v>
      </c>
      <c r="AB110" s="903"/>
      <c r="AC110" s="903"/>
      <c r="AD110" s="903"/>
      <c r="AE110" s="904"/>
      <c r="AF110" s="905">
        <v>1566763</v>
      </c>
      <c r="AG110" s="903"/>
      <c r="AH110" s="903"/>
      <c r="AI110" s="903"/>
      <c r="AJ110" s="904"/>
      <c r="AK110" s="905">
        <v>1539265</v>
      </c>
      <c r="AL110" s="903"/>
      <c r="AM110" s="903"/>
      <c r="AN110" s="903"/>
      <c r="AO110" s="904"/>
      <c r="AP110" s="906">
        <v>30</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13618580</v>
      </c>
      <c r="BR110" s="830"/>
      <c r="BS110" s="830"/>
      <c r="BT110" s="830"/>
      <c r="BU110" s="830"/>
      <c r="BV110" s="830">
        <v>13243298</v>
      </c>
      <c r="BW110" s="830"/>
      <c r="BX110" s="830"/>
      <c r="BY110" s="830"/>
      <c r="BZ110" s="830"/>
      <c r="CA110" s="830">
        <v>13554934</v>
      </c>
      <c r="CB110" s="830"/>
      <c r="CC110" s="830"/>
      <c r="CD110" s="830"/>
      <c r="CE110" s="830"/>
      <c r="CF110" s="891">
        <v>264.39999999999998</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4879</v>
      </c>
      <c r="BR111" s="801"/>
      <c r="BS111" s="801"/>
      <c r="BT111" s="801"/>
      <c r="BU111" s="801"/>
      <c r="BV111" s="801">
        <v>4353</v>
      </c>
      <c r="BW111" s="801"/>
      <c r="BX111" s="801"/>
      <c r="BY111" s="801"/>
      <c r="BZ111" s="801"/>
      <c r="CA111" s="801">
        <v>3835</v>
      </c>
      <c r="CB111" s="801"/>
      <c r="CC111" s="801"/>
      <c r="CD111" s="801"/>
      <c r="CE111" s="801"/>
      <c r="CF111" s="878">
        <v>0.1</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3333</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7374034</v>
      </c>
      <c r="BR112" s="801"/>
      <c r="BS112" s="801"/>
      <c r="BT112" s="801"/>
      <c r="BU112" s="801"/>
      <c r="BV112" s="801">
        <v>6854329</v>
      </c>
      <c r="BW112" s="801"/>
      <c r="BX112" s="801"/>
      <c r="BY112" s="801"/>
      <c r="BZ112" s="801"/>
      <c r="CA112" s="801">
        <v>6380691</v>
      </c>
      <c r="CB112" s="801"/>
      <c r="CC112" s="801"/>
      <c r="CD112" s="801"/>
      <c r="CE112" s="801"/>
      <c r="CF112" s="878">
        <v>124.5</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675428</v>
      </c>
      <c r="AB113" s="939"/>
      <c r="AC113" s="939"/>
      <c r="AD113" s="939"/>
      <c r="AE113" s="940"/>
      <c r="AF113" s="941">
        <v>643233</v>
      </c>
      <c r="AG113" s="939"/>
      <c r="AH113" s="939"/>
      <c r="AI113" s="939"/>
      <c r="AJ113" s="940"/>
      <c r="AK113" s="941">
        <v>616219</v>
      </c>
      <c r="AL113" s="939"/>
      <c r="AM113" s="939"/>
      <c r="AN113" s="939"/>
      <c r="AO113" s="940"/>
      <c r="AP113" s="942">
        <v>12</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7886</v>
      </c>
      <c r="BR113" s="801"/>
      <c r="BS113" s="801"/>
      <c r="BT113" s="801"/>
      <c r="BU113" s="801"/>
      <c r="BV113" s="801">
        <v>8115</v>
      </c>
      <c r="BW113" s="801"/>
      <c r="BX113" s="801"/>
      <c r="BY113" s="801"/>
      <c r="BZ113" s="801"/>
      <c r="CA113" s="801">
        <v>5085</v>
      </c>
      <c r="CB113" s="801"/>
      <c r="CC113" s="801"/>
      <c r="CD113" s="801"/>
      <c r="CE113" s="801"/>
      <c r="CF113" s="878">
        <v>0.1</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4952</v>
      </c>
      <c r="AB114" s="814"/>
      <c r="AC114" s="814"/>
      <c r="AD114" s="814"/>
      <c r="AE114" s="815"/>
      <c r="AF114" s="816">
        <v>3537</v>
      </c>
      <c r="AG114" s="814"/>
      <c r="AH114" s="814"/>
      <c r="AI114" s="814"/>
      <c r="AJ114" s="815"/>
      <c r="AK114" s="816">
        <v>3067</v>
      </c>
      <c r="AL114" s="814"/>
      <c r="AM114" s="814"/>
      <c r="AN114" s="814"/>
      <c r="AO114" s="815"/>
      <c r="AP114" s="784">
        <v>0.1</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1955507</v>
      </c>
      <c r="BR114" s="801"/>
      <c r="BS114" s="801"/>
      <c r="BT114" s="801"/>
      <c r="BU114" s="801"/>
      <c r="BV114" s="801">
        <v>1841757</v>
      </c>
      <c r="BW114" s="801"/>
      <c r="BX114" s="801"/>
      <c r="BY114" s="801"/>
      <c r="BZ114" s="801"/>
      <c r="CA114" s="801">
        <v>1714123</v>
      </c>
      <c r="CB114" s="801"/>
      <c r="CC114" s="801"/>
      <c r="CD114" s="801"/>
      <c r="CE114" s="801"/>
      <c r="CF114" s="878">
        <v>33.4</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534</v>
      </c>
      <c r="AB115" s="939"/>
      <c r="AC115" s="939"/>
      <c r="AD115" s="939"/>
      <c r="AE115" s="940"/>
      <c r="AF115" s="941">
        <v>526</v>
      </c>
      <c r="AG115" s="939"/>
      <c r="AH115" s="939"/>
      <c r="AI115" s="939"/>
      <c r="AJ115" s="940"/>
      <c r="AK115" s="941">
        <v>518</v>
      </c>
      <c r="AL115" s="939"/>
      <c r="AM115" s="939"/>
      <c r="AN115" s="939"/>
      <c r="AO115" s="940"/>
      <c r="AP115" s="942">
        <v>0</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1238</v>
      </c>
      <c r="AB116" s="814"/>
      <c r="AC116" s="814"/>
      <c r="AD116" s="814"/>
      <c r="AE116" s="815"/>
      <c r="AF116" s="816">
        <v>630</v>
      </c>
      <c r="AG116" s="814"/>
      <c r="AH116" s="814"/>
      <c r="AI116" s="814"/>
      <c r="AJ116" s="815"/>
      <c r="AK116" s="816">
        <v>322</v>
      </c>
      <c r="AL116" s="814"/>
      <c r="AM116" s="814"/>
      <c r="AN116" s="814"/>
      <c r="AO116" s="815"/>
      <c r="AP116" s="784">
        <v>0</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2376837</v>
      </c>
      <c r="AB117" s="925"/>
      <c r="AC117" s="925"/>
      <c r="AD117" s="925"/>
      <c r="AE117" s="926"/>
      <c r="AF117" s="928">
        <v>2214689</v>
      </c>
      <c r="AG117" s="925"/>
      <c r="AH117" s="925"/>
      <c r="AI117" s="925"/>
      <c r="AJ117" s="926"/>
      <c r="AK117" s="928">
        <v>2159391</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284</v>
      </c>
      <c r="AG118" s="918"/>
      <c r="AH118" s="918"/>
      <c r="AI118" s="918"/>
      <c r="AJ118" s="919"/>
      <c r="AK118" s="920" t="s">
        <v>283</v>
      </c>
      <c r="AL118" s="918"/>
      <c r="AM118" s="918"/>
      <c r="AN118" s="918"/>
      <c r="AO118" s="919"/>
      <c r="AP118" s="921" t="s">
        <v>404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433</v>
      </c>
      <c r="BP118" s="868"/>
      <c r="BQ118" s="887">
        <v>22960886</v>
      </c>
      <c r="BR118" s="888"/>
      <c r="BS118" s="888"/>
      <c r="BT118" s="888"/>
      <c r="BU118" s="888"/>
      <c r="BV118" s="888">
        <v>21951852</v>
      </c>
      <c r="BW118" s="888"/>
      <c r="BX118" s="888"/>
      <c r="BY118" s="888"/>
      <c r="BZ118" s="888"/>
      <c r="CA118" s="888">
        <v>21658668</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2318635</v>
      </c>
      <c r="BR119" s="830"/>
      <c r="BS119" s="830"/>
      <c r="BT119" s="830"/>
      <c r="BU119" s="830"/>
      <c r="BV119" s="830">
        <v>2852000</v>
      </c>
      <c r="BW119" s="830"/>
      <c r="BX119" s="830"/>
      <c r="BY119" s="830"/>
      <c r="BZ119" s="830"/>
      <c r="CA119" s="830">
        <v>2790641</v>
      </c>
      <c r="CB119" s="830"/>
      <c r="CC119" s="830"/>
      <c r="CD119" s="830"/>
      <c r="CE119" s="830"/>
      <c r="CF119" s="891">
        <v>54.4</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4879</v>
      </c>
      <c r="DH119" s="747"/>
      <c r="DI119" s="747"/>
      <c r="DJ119" s="747"/>
      <c r="DK119" s="748"/>
      <c r="DL119" s="749">
        <v>4353</v>
      </c>
      <c r="DM119" s="747"/>
      <c r="DN119" s="747"/>
      <c r="DO119" s="747"/>
      <c r="DP119" s="748"/>
      <c r="DQ119" s="749">
        <v>3835</v>
      </c>
      <c r="DR119" s="747"/>
      <c r="DS119" s="747"/>
      <c r="DT119" s="747"/>
      <c r="DU119" s="748"/>
      <c r="DV119" s="837">
        <v>0.1</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340941</v>
      </c>
      <c r="BR120" s="801"/>
      <c r="BS120" s="801"/>
      <c r="BT120" s="801"/>
      <c r="BU120" s="801"/>
      <c r="BV120" s="801">
        <v>279692</v>
      </c>
      <c r="BW120" s="801"/>
      <c r="BX120" s="801"/>
      <c r="BY120" s="801"/>
      <c r="BZ120" s="801"/>
      <c r="CA120" s="801">
        <v>222009</v>
      </c>
      <c r="CB120" s="801"/>
      <c r="CC120" s="801"/>
      <c r="CD120" s="801"/>
      <c r="CE120" s="801"/>
      <c r="CF120" s="878">
        <v>4.3</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6613796</v>
      </c>
      <c r="DH120" s="830"/>
      <c r="DI120" s="830"/>
      <c r="DJ120" s="830"/>
      <c r="DK120" s="830"/>
      <c r="DL120" s="830">
        <v>6187544</v>
      </c>
      <c r="DM120" s="830"/>
      <c r="DN120" s="830"/>
      <c r="DO120" s="830"/>
      <c r="DP120" s="830"/>
      <c r="DQ120" s="830">
        <v>5760629</v>
      </c>
      <c r="DR120" s="830"/>
      <c r="DS120" s="830"/>
      <c r="DT120" s="830"/>
      <c r="DU120" s="830"/>
      <c r="DV120" s="831">
        <v>112.4</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13804746</v>
      </c>
      <c r="BR121" s="888"/>
      <c r="BS121" s="888"/>
      <c r="BT121" s="888"/>
      <c r="BU121" s="888"/>
      <c r="BV121" s="888">
        <v>13231575</v>
      </c>
      <c r="BW121" s="888"/>
      <c r="BX121" s="888"/>
      <c r="BY121" s="888"/>
      <c r="BZ121" s="888"/>
      <c r="CA121" s="888">
        <v>13219943</v>
      </c>
      <c r="CB121" s="888"/>
      <c r="CC121" s="888"/>
      <c r="CD121" s="888"/>
      <c r="CE121" s="888"/>
      <c r="CF121" s="889">
        <v>257.89999999999998</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425123</v>
      </c>
      <c r="DH121" s="801"/>
      <c r="DI121" s="801"/>
      <c r="DJ121" s="801"/>
      <c r="DK121" s="801"/>
      <c r="DL121" s="801">
        <v>392217</v>
      </c>
      <c r="DM121" s="801"/>
      <c r="DN121" s="801"/>
      <c r="DO121" s="801"/>
      <c r="DP121" s="801"/>
      <c r="DQ121" s="801">
        <v>388020</v>
      </c>
      <c r="DR121" s="801"/>
      <c r="DS121" s="801"/>
      <c r="DT121" s="801"/>
      <c r="DU121" s="801"/>
      <c r="DV121" s="853">
        <v>7.6</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444</v>
      </c>
      <c r="BP122" s="868"/>
      <c r="BQ122" s="869">
        <v>16464322</v>
      </c>
      <c r="BR122" s="870"/>
      <c r="BS122" s="870"/>
      <c r="BT122" s="870"/>
      <c r="BU122" s="870"/>
      <c r="BV122" s="870">
        <v>16363267</v>
      </c>
      <c r="BW122" s="870"/>
      <c r="BX122" s="870"/>
      <c r="BY122" s="870"/>
      <c r="BZ122" s="870"/>
      <c r="CA122" s="870">
        <v>16232593</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334819</v>
      </c>
      <c r="DH122" s="801"/>
      <c r="DI122" s="801"/>
      <c r="DJ122" s="801"/>
      <c r="DK122" s="801"/>
      <c r="DL122" s="801">
        <v>274568</v>
      </c>
      <c r="DM122" s="801"/>
      <c r="DN122" s="801"/>
      <c r="DO122" s="801"/>
      <c r="DP122" s="801"/>
      <c r="DQ122" s="801">
        <v>232042</v>
      </c>
      <c r="DR122" s="801"/>
      <c r="DS122" s="801"/>
      <c r="DT122" s="801"/>
      <c r="DU122" s="801"/>
      <c r="DV122" s="853">
        <v>4.5</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124.7</v>
      </c>
      <c r="BR123" s="862"/>
      <c r="BS123" s="862"/>
      <c r="BT123" s="862"/>
      <c r="BU123" s="862"/>
      <c r="BV123" s="862">
        <v>110</v>
      </c>
      <c r="BW123" s="862"/>
      <c r="BX123" s="862"/>
      <c r="BY123" s="862"/>
      <c r="BZ123" s="862"/>
      <c r="CA123" s="862">
        <v>105.8</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v>296</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534</v>
      </c>
      <c r="AB126" s="814"/>
      <c r="AC126" s="814"/>
      <c r="AD126" s="814"/>
      <c r="AE126" s="815"/>
      <c r="AF126" s="816">
        <v>526</v>
      </c>
      <c r="AG126" s="814"/>
      <c r="AH126" s="814"/>
      <c r="AI126" s="814"/>
      <c r="AJ126" s="815"/>
      <c r="AK126" s="816">
        <v>518</v>
      </c>
      <c r="AL126" s="814"/>
      <c r="AM126" s="814"/>
      <c r="AN126" s="814"/>
      <c r="AO126" s="815"/>
      <c r="AP126" s="784">
        <v>0</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14.21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99102</v>
      </c>
      <c r="AB128" s="754"/>
      <c r="AC128" s="754"/>
      <c r="AD128" s="754"/>
      <c r="AE128" s="755"/>
      <c r="AF128" s="756">
        <v>97739</v>
      </c>
      <c r="AG128" s="754"/>
      <c r="AH128" s="754"/>
      <c r="AI128" s="754"/>
      <c r="AJ128" s="755"/>
      <c r="AK128" s="756">
        <v>97684</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19.21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6684327</v>
      </c>
      <c r="AB129" s="814"/>
      <c r="AC129" s="814"/>
      <c r="AD129" s="814"/>
      <c r="AE129" s="815"/>
      <c r="AF129" s="816">
        <v>6527598</v>
      </c>
      <c r="AG129" s="814"/>
      <c r="AH129" s="814"/>
      <c r="AI129" s="814"/>
      <c r="AJ129" s="815"/>
      <c r="AK129" s="816">
        <v>6559557</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13.6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1475519</v>
      </c>
      <c r="AB130" s="814"/>
      <c r="AC130" s="814"/>
      <c r="AD130" s="814"/>
      <c r="AE130" s="815"/>
      <c r="AF130" s="816">
        <v>1448864</v>
      </c>
      <c r="AG130" s="814"/>
      <c r="AH130" s="814"/>
      <c r="AI130" s="814"/>
      <c r="AJ130" s="815"/>
      <c r="AK130" s="816">
        <v>1433438</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105.8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5208808</v>
      </c>
      <c r="AB131" s="747"/>
      <c r="AC131" s="747"/>
      <c r="AD131" s="747"/>
      <c r="AE131" s="748"/>
      <c r="AF131" s="749">
        <v>5078734</v>
      </c>
      <c r="AG131" s="747"/>
      <c r="AH131" s="747"/>
      <c r="AI131" s="747"/>
      <c r="AJ131" s="748"/>
      <c r="AK131" s="749">
        <v>5126119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15.401143599999999</v>
      </c>
      <c r="AB132" s="770"/>
      <c r="AC132" s="770"/>
      <c r="AD132" s="770"/>
      <c r="AE132" s="771"/>
      <c r="AF132" s="772">
        <v>13.1545775</v>
      </c>
      <c r="AG132" s="770"/>
      <c r="AH132" s="770"/>
      <c r="AI132" s="770"/>
      <c r="AJ132" s="771"/>
      <c r="AK132" s="772">
        <v>12.256231270000001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16.899999999999999</v>
      </c>
      <c r="AB133" s="779"/>
      <c r="AC133" s="779"/>
      <c r="AD133" s="779"/>
      <c r="AE133" s="780"/>
      <c r="AF133" s="778">
        <v>15.1</v>
      </c>
      <c r="AG133" s="779"/>
      <c r="AH133" s="779"/>
      <c r="AI133" s="779"/>
      <c r="AJ133" s="780"/>
      <c r="AK133" s="778">
        <v>13.6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58" zoomScaleNormal="85" zoomScaleSheetLayoutView="55" workbookViewId="0">
      <selection activeCell="AJ71" sqref="AJ71"/>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U52" zoomScaleNormal="40" zoomScaleSheetLayoutView="55" workbookViewId="0">
      <selection activeCell="N3" sqref="N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50" t="s">
        <v>476</v>
      </c>
      <c r="L7" s="254"/>
      <c r="M7" s="255" t="s">
        <v>477</v>
      </c>
      <c r="N7" s="256"/>
    </row>
    <row r="8" spans="1:16">
      <c r="A8" s="248"/>
      <c r="B8" s="244"/>
      <c r="C8" s="244"/>
      <c r="D8" s="244"/>
      <c r="E8" s="244"/>
      <c r="F8" s="244"/>
      <c r="G8" s="257"/>
      <c r="H8" s="258"/>
      <c r="I8" s="258"/>
      <c r="J8" s="259"/>
      <c r="K8" s="1151"/>
      <c r="L8" s="260" t="s">
        <v>478</v>
      </c>
      <c r="M8" s="261" t="s">
        <v>479</v>
      </c>
      <c r="N8" s="262" t="s">
        <v>480</v>
      </c>
    </row>
    <row r="9" spans="1:16">
      <c r="A9" s="248"/>
      <c r="B9" s="244"/>
      <c r="C9" s="244"/>
      <c r="D9" s="244"/>
      <c r="E9" s="244"/>
      <c r="F9" s="244"/>
      <c r="G9" s="1164" t="s">
        <v>481</v>
      </c>
      <c r="H9" s="1165"/>
      <c r="I9" s="1165"/>
      <c r="J9" s="1166"/>
      <c r="K9" s="263">
        <v>1425981</v>
      </c>
      <c r="L9" s="264">
        <v>92291</v>
      </c>
      <c r="M9" s="265">
        <v>88618</v>
      </c>
      <c r="N9" s="266">
        <v>4.0999999999999996</v>
      </c>
    </row>
    <row r="10" spans="1:16">
      <c r="A10" s="248"/>
      <c r="B10" s="244"/>
      <c r="C10" s="244"/>
      <c r="D10" s="244"/>
      <c r="E10" s="244"/>
      <c r="F10" s="244"/>
      <c r="G10" s="1164" t="s">
        <v>482</v>
      </c>
      <c r="H10" s="1165"/>
      <c r="I10" s="1165"/>
      <c r="J10" s="1166"/>
      <c r="K10" s="267">
        <v>247368</v>
      </c>
      <c r="L10" s="268">
        <v>16010</v>
      </c>
      <c r="M10" s="269">
        <v>9248</v>
      </c>
      <c r="N10" s="270">
        <v>73.099999999999994</v>
      </c>
    </row>
    <row r="11" spans="1:16" ht="13.5" customHeight="1">
      <c r="A11" s="248"/>
      <c r="B11" s="244"/>
      <c r="C11" s="244"/>
      <c r="D11" s="244"/>
      <c r="E11" s="244"/>
      <c r="F11" s="244"/>
      <c r="G11" s="1164" t="s">
        <v>483</v>
      </c>
      <c r="H11" s="1165"/>
      <c r="I11" s="1165"/>
      <c r="J11" s="1166"/>
      <c r="K11" s="267">
        <v>300533</v>
      </c>
      <c r="L11" s="268">
        <v>19451</v>
      </c>
      <c r="M11" s="269">
        <v>13111</v>
      </c>
      <c r="N11" s="270">
        <v>48.4</v>
      </c>
    </row>
    <row r="12" spans="1:16" ht="13.5" customHeight="1">
      <c r="A12" s="248"/>
      <c r="B12" s="244"/>
      <c r="C12" s="244"/>
      <c r="D12" s="244"/>
      <c r="E12" s="244"/>
      <c r="F12" s="244"/>
      <c r="G12" s="1164" t="s">
        <v>484</v>
      </c>
      <c r="H12" s="1165"/>
      <c r="I12" s="1165"/>
      <c r="J12" s="1166"/>
      <c r="K12" s="267">
        <v>20800</v>
      </c>
      <c r="L12" s="268">
        <v>1346</v>
      </c>
      <c r="M12" s="269">
        <v>631</v>
      </c>
      <c r="N12" s="270">
        <v>113.3</v>
      </c>
    </row>
    <row r="13" spans="1:16" ht="13.5" customHeight="1">
      <c r="A13" s="248"/>
      <c r="B13" s="244"/>
      <c r="C13" s="244"/>
      <c r="D13" s="244"/>
      <c r="E13" s="244"/>
      <c r="F13" s="244"/>
      <c r="G13" s="1164" t="s">
        <v>485</v>
      </c>
      <c r="H13" s="1165"/>
      <c r="I13" s="1165"/>
      <c r="J13" s="1166"/>
      <c r="K13" s="267" t="s">
        <v>486</v>
      </c>
      <c r="L13" s="268" t="s">
        <v>486</v>
      </c>
      <c r="M13" s="269" t="s">
        <v>486</v>
      </c>
      <c r="N13" s="270" t="s">
        <v>486</v>
      </c>
    </row>
    <row r="14" spans="1:16" ht="13.5" customHeight="1">
      <c r="A14" s="248"/>
      <c r="B14" s="244"/>
      <c r="C14" s="244"/>
      <c r="D14" s="244"/>
      <c r="E14" s="244"/>
      <c r="F14" s="244"/>
      <c r="G14" s="1164" t="s">
        <v>487</v>
      </c>
      <c r="H14" s="1165"/>
      <c r="I14" s="1165"/>
      <c r="J14" s="1166"/>
      <c r="K14" s="267" t="s">
        <v>486</v>
      </c>
      <c r="L14" s="268" t="s">
        <v>486</v>
      </c>
      <c r="M14" s="269">
        <v>4206</v>
      </c>
      <c r="N14" s="270" t="s">
        <v>486</v>
      </c>
    </row>
    <row r="15" spans="1:16" ht="13.5" customHeight="1">
      <c r="A15" s="248"/>
      <c r="B15" s="244"/>
      <c r="C15" s="244"/>
      <c r="D15" s="244"/>
      <c r="E15" s="244"/>
      <c r="F15" s="244"/>
      <c r="G15" s="1164" t="s">
        <v>488</v>
      </c>
      <c r="H15" s="1165"/>
      <c r="I15" s="1165"/>
      <c r="J15" s="1166"/>
      <c r="K15" s="267">
        <v>104829</v>
      </c>
      <c r="L15" s="268">
        <v>6785</v>
      </c>
      <c r="M15" s="269">
        <v>1853</v>
      </c>
      <c r="N15" s="270">
        <v>266.2</v>
      </c>
    </row>
    <row r="16" spans="1:16">
      <c r="A16" s="248"/>
      <c r="B16" s="244"/>
      <c r="C16" s="244"/>
      <c r="D16" s="244"/>
      <c r="E16" s="244"/>
      <c r="F16" s="244"/>
      <c r="G16" s="1167" t="s">
        <v>489</v>
      </c>
      <c r="H16" s="1168"/>
      <c r="I16" s="1168"/>
      <c r="J16" s="1169"/>
      <c r="K16" s="268">
        <v>-168242</v>
      </c>
      <c r="L16" s="268">
        <v>-10889</v>
      </c>
      <c r="M16" s="269">
        <v>-9315</v>
      </c>
      <c r="N16" s="270">
        <v>16.899999999999999</v>
      </c>
    </row>
    <row r="17" spans="1:16">
      <c r="A17" s="248"/>
      <c r="B17" s="244"/>
      <c r="C17" s="244"/>
      <c r="D17" s="244"/>
      <c r="E17" s="244"/>
      <c r="F17" s="244"/>
      <c r="G17" s="1167" t="s">
        <v>167</v>
      </c>
      <c r="H17" s="1168"/>
      <c r="I17" s="1168"/>
      <c r="J17" s="1169"/>
      <c r="K17" s="268">
        <v>1931269</v>
      </c>
      <c r="L17" s="268">
        <v>124993</v>
      </c>
      <c r="M17" s="269">
        <v>108353</v>
      </c>
      <c r="N17" s="270">
        <v>15.4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1" t="s">
        <v>494</v>
      </c>
      <c r="H21" s="1162"/>
      <c r="I21" s="1162"/>
      <c r="J21" s="1163"/>
      <c r="K21" s="280">
        <v>9.84</v>
      </c>
      <c r="L21" s="281">
        <v>10.050000000000001</v>
      </c>
      <c r="M21" s="282">
        <v>-0.21</v>
      </c>
      <c r="N21" s="249"/>
      <c r="O21" s="283"/>
      <c r="P21" s="279"/>
    </row>
    <row r="22" spans="1:16" s="284" customFormat="1">
      <c r="A22" s="279"/>
      <c r="B22" s="249"/>
      <c r="C22" s="249"/>
      <c r="D22" s="249"/>
      <c r="E22" s="249"/>
      <c r="F22" s="249"/>
      <c r="G22" s="1161" t="s">
        <v>495</v>
      </c>
      <c r="H22" s="1162"/>
      <c r="I22" s="1162"/>
      <c r="J22" s="1163"/>
      <c r="K22" s="285">
        <v>95.9</v>
      </c>
      <c r="L22" s="286">
        <v>96.3</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50" t="s">
        <v>476</v>
      </c>
      <c r="L30" s="254"/>
      <c r="M30" s="255" t="s">
        <v>477</v>
      </c>
      <c r="N30" s="256"/>
    </row>
    <row r="31" spans="1:16">
      <c r="A31" s="248"/>
      <c r="B31" s="244"/>
      <c r="C31" s="244"/>
      <c r="D31" s="244"/>
      <c r="E31" s="244"/>
      <c r="F31" s="244"/>
      <c r="G31" s="257"/>
      <c r="H31" s="258"/>
      <c r="I31" s="258"/>
      <c r="J31" s="259"/>
      <c r="K31" s="1151"/>
      <c r="L31" s="260" t="s">
        <v>478</v>
      </c>
      <c r="M31" s="261" t="s">
        <v>479</v>
      </c>
      <c r="N31" s="262" t="s">
        <v>480</v>
      </c>
    </row>
    <row r="32" spans="1:16" ht="27" customHeight="1">
      <c r="A32" s="248"/>
      <c r="B32" s="244"/>
      <c r="C32" s="244"/>
      <c r="D32" s="244"/>
      <c r="E32" s="244"/>
      <c r="F32" s="244"/>
      <c r="G32" s="1152" t="s">
        <v>499</v>
      </c>
      <c r="H32" s="1153"/>
      <c r="I32" s="1153"/>
      <c r="J32" s="1154"/>
      <c r="K32" s="294">
        <v>1539265</v>
      </c>
      <c r="L32" s="294">
        <v>99622</v>
      </c>
      <c r="M32" s="295">
        <v>56391</v>
      </c>
      <c r="N32" s="296">
        <v>76.7</v>
      </c>
    </row>
    <row r="33" spans="1:16" ht="13.5" customHeight="1">
      <c r="A33" s="248"/>
      <c r="B33" s="244"/>
      <c r="C33" s="244"/>
      <c r="D33" s="244"/>
      <c r="E33" s="244"/>
      <c r="F33" s="244"/>
      <c r="G33" s="1152" t="s">
        <v>500</v>
      </c>
      <c r="H33" s="1153"/>
      <c r="I33" s="1153"/>
      <c r="J33" s="1154"/>
      <c r="K33" s="294" t="s">
        <v>486</v>
      </c>
      <c r="L33" s="294" t="s">
        <v>486</v>
      </c>
      <c r="M33" s="295" t="s">
        <v>486</v>
      </c>
      <c r="N33" s="296" t="s">
        <v>486</v>
      </c>
    </row>
    <row r="34" spans="1:16" ht="27" customHeight="1">
      <c r="A34" s="248"/>
      <c r="B34" s="244"/>
      <c r="C34" s="244"/>
      <c r="D34" s="244"/>
      <c r="E34" s="244"/>
      <c r="F34" s="244"/>
      <c r="G34" s="1152" t="s">
        <v>501</v>
      </c>
      <c r="H34" s="1153"/>
      <c r="I34" s="1153"/>
      <c r="J34" s="1154"/>
      <c r="K34" s="294" t="s">
        <v>486</v>
      </c>
      <c r="L34" s="294" t="s">
        <v>486</v>
      </c>
      <c r="M34" s="295">
        <v>12</v>
      </c>
      <c r="N34" s="296" t="s">
        <v>486</v>
      </c>
    </row>
    <row r="35" spans="1:16" ht="27" customHeight="1">
      <c r="A35" s="248"/>
      <c r="B35" s="244"/>
      <c r="C35" s="244"/>
      <c r="D35" s="244"/>
      <c r="E35" s="244"/>
      <c r="F35" s="244"/>
      <c r="G35" s="1152" t="s">
        <v>502</v>
      </c>
      <c r="H35" s="1153"/>
      <c r="I35" s="1153"/>
      <c r="J35" s="1154"/>
      <c r="K35" s="294">
        <v>616219</v>
      </c>
      <c r="L35" s="294">
        <v>39882</v>
      </c>
      <c r="M35" s="295">
        <v>15281</v>
      </c>
      <c r="N35" s="296">
        <v>161</v>
      </c>
    </row>
    <row r="36" spans="1:16" ht="27" customHeight="1">
      <c r="A36" s="248"/>
      <c r="B36" s="244"/>
      <c r="C36" s="244"/>
      <c r="D36" s="244"/>
      <c r="E36" s="244"/>
      <c r="F36" s="244"/>
      <c r="G36" s="1152" t="s">
        <v>503</v>
      </c>
      <c r="H36" s="1153"/>
      <c r="I36" s="1153"/>
      <c r="J36" s="1154"/>
      <c r="K36" s="294">
        <v>3067</v>
      </c>
      <c r="L36" s="294">
        <v>198</v>
      </c>
      <c r="M36" s="295">
        <v>4643</v>
      </c>
      <c r="N36" s="296">
        <v>-95.7</v>
      </c>
    </row>
    <row r="37" spans="1:16" ht="13.5" customHeight="1">
      <c r="A37" s="248"/>
      <c r="B37" s="244"/>
      <c r="C37" s="244"/>
      <c r="D37" s="244"/>
      <c r="E37" s="244"/>
      <c r="F37" s="244"/>
      <c r="G37" s="1152" t="s">
        <v>504</v>
      </c>
      <c r="H37" s="1153"/>
      <c r="I37" s="1153"/>
      <c r="J37" s="1154"/>
      <c r="K37" s="294">
        <v>518</v>
      </c>
      <c r="L37" s="294">
        <v>34</v>
      </c>
      <c r="M37" s="295">
        <v>1074</v>
      </c>
      <c r="N37" s="296">
        <v>-96.8</v>
      </c>
    </row>
    <row r="38" spans="1:16" ht="27" customHeight="1">
      <c r="A38" s="248"/>
      <c r="B38" s="244"/>
      <c r="C38" s="244"/>
      <c r="D38" s="244"/>
      <c r="E38" s="244"/>
      <c r="F38" s="244"/>
      <c r="G38" s="1155" t="s">
        <v>505</v>
      </c>
      <c r="H38" s="1156"/>
      <c r="I38" s="1156"/>
      <c r="J38" s="1157"/>
      <c r="K38" s="297">
        <v>322</v>
      </c>
      <c r="L38" s="297">
        <v>21</v>
      </c>
      <c r="M38" s="298">
        <v>6</v>
      </c>
      <c r="N38" s="299">
        <v>250</v>
      </c>
      <c r="O38" s="293"/>
    </row>
    <row r="39" spans="1:16">
      <c r="A39" s="248"/>
      <c r="B39" s="244"/>
      <c r="C39" s="244"/>
      <c r="D39" s="244"/>
      <c r="E39" s="244"/>
      <c r="F39" s="244"/>
      <c r="G39" s="1155" t="s">
        <v>506</v>
      </c>
      <c r="H39" s="1156"/>
      <c r="I39" s="1156"/>
      <c r="J39" s="1157"/>
      <c r="K39" s="300">
        <v>-97684</v>
      </c>
      <c r="L39" s="300">
        <v>-6322</v>
      </c>
      <c r="M39" s="301">
        <v>-3030</v>
      </c>
      <c r="N39" s="302">
        <v>108.6</v>
      </c>
      <c r="O39" s="293"/>
    </row>
    <row r="40" spans="1:16" ht="27" customHeight="1">
      <c r="A40" s="248"/>
      <c r="B40" s="244"/>
      <c r="C40" s="244"/>
      <c r="D40" s="244"/>
      <c r="E40" s="244"/>
      <c r="F40" s="244"/>
      <c r="G40" s="1152" t="s">
        <v>507</v>
      </c>
      <c r="H40" s="1153"/>
      <c r="I40" s="1153"/>
      <c r="J40" s="1154"/>
      <c r="K40" s="300">
        <v>-1433438</v>
      </c>
      <c r="L40" s="300">
        <v>-92773</v>
      </c>
      <c r="M40" s="301">
        <v>-51711</v>
      </c>
      <c r="N40" s="302">
        <v>79.400000000000006</v>
      </c>
      <c r="O40" s="293"/>
    </row>
    <row r="41" spans="1:16">
      <c r="A41" s="248"/>
      <c r="B41" s="244"/>
      <c r="C41" s="244"/>
      <c r="D41" s="244"/>
      <c r="E41" s="244"/>
      <c r="F41" s="244"/>
      <c r="G41" s="1158" t="s">
        <v>278</v>
      </c>
      <c r="H41" s="1159"/>
      <c r="I41" s="1159"/>
      <c r="J41" s="1160"/>
      <c r="K41" s="294">
        <v>628269</v>
      </c>
      <c r="L41" s="300">
        <v>40662</v>
      </c>
      <c r="M41" s="301">
        <v>22665</v>
      </c>
      <c r="N41" s="302">
        <v>79.400000000000006</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5" t="s">
        <v>476</v>
      </c>
      <c r="J49" s="1147" t="s">
        <v>511</v>
      </c>
      <c r="K49" s="1148"/>
      <c r="L49" s="1148"/>
      <c r="M49" s="1148"/>
      <c r="N49" s="1149"/>
    </row>
    <row r="50" spans="1:14">
      <c r="A50" s="248"/>
      <c r="B50" s="244"/>
      <c r="C50" s="244"/>
      <c r="D50" s="244"/>
      <c r="E50" s="244"/>
      <c r="F50" s="244"/>
      <c r="G50" s="312"/>
      <c r="H50" s="313"/>
      <c r="I50" s="1146"/>
      <c r="J50" s="314" t="s">
        <v>512</v>
      </c>
      <c r="K50" s="315" t="s">
        <v>513</v>
      </c>
      <c r="L50" s="316" t="s">
        <v>514</v>
      </c>
      <c r="M50" s="317" t="s">
        <v>515</v>
      </c>
      <c r="N50" s="318" t="s">
        <v>516</v>
      </c>
    </row>
    <row r="51" spans="1:14">
      <c r="A51" s="248"/>
      <c r="B51" s="244"/>
      <c r="C51" s="244"/>
      <c r="D51" s="244"/>
      <c r="E51" s="244"/>
      <c r="F51" s="244"/>
      <c r="G51" s="310" t="s">
        <v>517</v>
      </c>
      <c r="H51" s="311"/>
      <c r="I51" s="319">
        <v>1140986</v>
      </c>
      <c r="J51" s="320">
        <v>69547</v>
      </c>
      <c r="K51" s="321">
        <v>-21.4</v>
      </c>
      <c r="L51" s="322">
        <v>61557</v>
      </c>
      <c r="M51" s="323">
        <v>-4.9000000000000004</v>
      </c>
      <c r="N51" s="324">
        <v>-16.5</v>
      </c>
    </row>
    <row r="52" spans="1:14">
      <c r="A52" s="248"/>
      <c r="B52" s="244"/>
      <c r="C52" s="244"/>
      <c r="D52" s="244"/>
      <c r="E52" s="244"/>
      <c r="F52" s="244"/>
      <c r="G52" s="325"/>
      <c r="H52" s="326" t="s">
        <v>518</v>
      </c>
      <c r="I52" s="327">
        <v>803042</v>
      </c>
      <c r="J52" s="328">
        <v>48948</v>
      </c>
      <c r="K52" s="329">
        <v>32.1</v>
      </c>
      <c r="L52" s="330">
        <v>32497</v>
      </c>
      <c r="M52" s="331">
        <v>1.8</v>
      </c>
      <c r="N52" s="332">
        <v>30.3</v>
      </c>
    </row>
    <row r="53" spans="1:14">
      <c r="A53" s="248"/>
      <c r="B53" s="244"/>
      <c r="C53" s="244"/>
      <c r="D53" s="244"/>
      <c r="E53" s="244"/>
      <c r="F53" s="244"/>
      <c r="G53" s="310" t="s">
        <v>519</v>
      </c>
      <c r="H53" s="311"/>
      <c r="I53" s="319">
        <v>1067889</v>
      </c>
      <c r="J53" s="320">
        <v>65976</v>
      </c>
      <c r="K53" s="321">
        <v>-5.0999999999999996</v>
      </c>
      <c r="L53" s="322">
        <v>69806</v>
      </c>
      <c r="M53" s="323">
        <v>13.4</v>
      </c>
      <c r="N53" s="324">
        <v>-18.5</v>
      </c>
    </row>
    <row r="54" spans="1:14">
      <c r="A54" s="248"/>
      <c r="B54" s="244"/>
      <c r="C54" s="244"/>
      <c r="D54" s="244"/>
      <c r="E54" s="244"/>
      <c r="F54" s="244"/>
      <c r="G54" s="325"/>
      <c r="H54" s="326" t="s">
        <v>518</v>
      </c>
      <c r="I54" s="327">
        <v>494172</v>
      </c>
      <c r="J54" s="328">
        <v>30531</v>
      </c>
      <c r="K54" s="329">
        <v>-37.6</v>
      </c>
      <c r="L54" s="330">
        <v>32823</v>
      </c>
      <c r="M54" s="331">
        <v>1</v>
      </c>
      <c r="N54" s="332">
        <v>-38.6</v>
      </c>
    </row>
    <row r="55" spans="1:14">
      <c r="A55" s="248"/>
      <c r="B55" s="244"/>
      <c r="C55" s="244"/>
      <c r="D55" s="244"/>
      <c r="E55" s="244"/>
      <c r="F55" s="244"/>
      <c r="G55" s="310" t="s">
        <v>520</v>
      </c>
      <c r="H55" s="311"/>
      <c r="I55" s="319">
        <v>1842751</v>
      </c>
      <c r="J55" s="320">
        <v>114806</v>
      </c>
      <c r="K55" s="321">
        <v>74</v>
      </c>
      <c r="L55" s="322">
        <v>74444</v>
      </c>
      <c r="M55" s="323">
        <v>6.6</v>
      </c>
      <c r="N55" s="324">
        <v>67.400000000000006</v>
      </c>
    </row>
    <row r="56" spans="1:14">
      <c r="A56" s="248"/>
      <c r="B56" s="244"/>
      <c r="C56" s="244"/>
      <c r="D56" s="244"/>
      <c r="E56" s="244"/>
      <c r="F56" s="244"/>
      <c r="G56" s="325"/>
      <c r="H56" s="326" t="s">
        <v>518</v>
      </c>
      <c r="I56" s="327">
        <v>494002</v>
      </c>
      <c r="J56" s="328">
        <v>30777</v>
      </c>
      <c r="K56" s="329">
        <v>0.8</v>
      </c>
      <c r="L56" s="330">
        <v>34175</v>
      </c>
      <c r="M56" s="331">
        <v>4.0999999999999996</v>
      </c>
      <c r="N56" s="332">
        <v>-3.3</v>
      </c>
    </row>
    <row r="57" spans="1:14">
      <c r="A57" s="248"/>
      <c r="B57" s="244"/>
      <c r="C57" s="244"/>
      <c r="D57" s="244"/>
      <c r="E57" s="244"/>
      <c r="F57" s="244"/>
      <c r="G57" s="310" t="s">
        <v>521</v>
      </c>
      <c r="H57" s="311"/>
      <c r="I57" s="319">
        <v>1087053</v>
      </c>
      <c r="J57" s="320">
        <v>68945</v>
      </c>
      <c r="K57" s="321">
        <v>-39.9</v>
      </c>
      <c r="L57" s="322">
        <v>85205</v>
      </c>
      <c r="M57" s="323">
        <v>14.5</v>
      </c>
      <c r="N57" s="324">
        <v>-54.4</v>
      </c>
    </row>
    <row r="58" spans="1:14">
      <c r="A58" s="248"/>
      <c r="B58" s="244"/>
      <c r="C58" s="244"/>
      <c r="D58" s="244"/>
      <c r="E58" s="244"/>
      <c r="F58" s="244"/>
      <c r="G58" s="325"/>
      <c r="H58" s="326" t="s">
        <v>518</v>
      </c>
      <c r="I58" s="327">
        <v>558576</v>
      </c>
      <c r="J58" s="328">
        <v>35427</v>
      </c>
      <c r="K58" s="329">
        <v>15.1</v>
      </c>
      <c r="L58" s="330">
        <v>38847</v>
      </c>
      <c r="M58" s="331">
        <v>13.7</v>
      </c>
      <c r="N58" s="332">
        <v>1.4</v>
      </c>
    </row>
    <row r="59" spans="1:14">
      <c r="A59" s="248"/>
      <c r="B59" s="244"/>
      <c r="C59" s="244"/>
      <c r="D59" s="244"/>
      <c r="E59" s="244"/>
      <c r="F59" s="244"/>
      <c r="G59" s="310" t="s">
        <v>522</v>
      </c>
      <c r="H59" s="311"/>
      <c r="I59" s="319">
        <v>970890</v>
      </c>
      <c r="J59" s="320">
        <v>62837</v>
      </c>
      <c r="K59" s="321">
        <v>-8.9</v>
      </c>
      <c r="L59" s="322">
        <v>75972</v>
      </c>
      <c r="M59" s="323">
        <v>-10.8</v>
      </c>
      <c r="N59" s="324">
        <v>1.9</v>
      </c>
    </row>
    <row r="60" spans="1:14">
      <c r="A60" s="248"/>
      <c r="B60" s="244"/>
      <c r="C60" s="244"/>
      <c r="D60" s="244"/>
      <c r="E60" s="244"/>
      <c r="F60" s="244"/>
      <c r="G60" s="325"/>
      <c r="H60" s="326" t="s">
        <v>518</v>
      </c>
      <c r="I60" s="333">
        <v>644679</v>
      </c>
      <c r="J60" s="328">
        <v>41724</v>
      </c>
      <c r="K60" s="329">
        <v>17.8</v>
      </c>
      <c r="L60" s="330">
        <v>40712</v>
      </c>
      <c r="M60" s="331">
        <v>4.8</v>
      </c>
      <c r="N60" s="332">
        <v>13</v>
      </c>
    </row>
    <row r="61" spans="1:14">
      <c r="A61" s="248"/>
      <c r="B61" s="244"/>
      <c r="C61" s="244"/>
      <c r="D61" s="244"/>
      <c r="E61" s="244"/>
      <c r="F61" s="244"/>
      <c r="G61" s="310" t="s">
        <v>523</v>
      </c>
      <c r="H61" s="334"/>
      <c r="I61" s="335">
        <v>1221914</v>
      </c>
      <c r="J61" s="336">
        <v>76422</v>
      </c>
      <c r="K61" s="337">
        <v>-0.3</v>
      </c>
      <c r="L61" s="338">
        <v>73397</v>
      </c>
      <c r="M61" s="339">
        <v>3.8</v>
      </c>
      <c r="N61" s="324">
        <v>-4.0999999999999996</v>
      </c>
    </row>
    <row r="62" spans="1:14">
      <c r="A62" s="248"/>
      <c r="B62" s="244"/>
      <c r="C62" s="244"/>
      <c r="D62" s="244"/>
      <c r="E62" s="244"/>
      <c r="F62" s="244"/>
      <c r="G62" s="325"/>
      <c r="H62" s="326" t="s">
        <v>518</v>
      </c>
      <c r="I62" s="327">
        <v>598894</v>
      </c>
      <c r="J62" s="328">
        <v>37481</v>
      </c>
      <c r="K62" s="329">
        <v>5.6</v>
      </c>
      <c r="L62" s="330">
        <v>35811</v>
      </c>
      <c r="M62" s="331">
        <v>5.0999999999999996</v>
      </c>
      <c r="N62" s="332">
        <v>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election activeCell="A103" sqref="A10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0" t="s">
        <v>3</v>
      </c>
      <c r="D47" s="1170"/>
      <c r="E47" s="1171"/>
      <c r="F47" s="11">
        <v>15.84</v>
      </c>
      <c r="G47" s="12">
        <v>20.329999999999998</v>
      </c>
      <c r="H47" s="12">
        <v>26.65</v>
      </c>
      <c r="I47" s="12">
        <v>34.119999999999997</v>
      </c>
      <c r="J47" s="13">
        <v>34.369999999999997</v>
      </c>
    </row>
    <row r="48" spans="2:10" ht="57.75" customHeight="1">
      <c r="B48" s="14"/>
      <c r="C48" s="1172" t="s">
        <v>4</v>
      </c>
      <c r="D48" s="1172"/>
      <c r="E48" s="1173"/>
      <c r="F48" s="15">
        <v>4.72</v>
      </c>
      <c r="G48" s="16">
        <v>6.72</v>
      </c>
      <c r="H48" s="16">
        <v>7.32</v>
      </c>
      <c r="I48" s="16">
        <v>0.52</v>
      </c>
      <c r="J48" s="17">
        <v>6.57</v>
      </c>
    </row>
    <row r="49" spans="2:10" ht="57.75" customHeight="1" thickBot="1">
      <c r="B49" s="18"/>
      <c r="C49" s="1174" t="s">
        <v>5</v>
      </c>
      <c r="D49" s="1174"/>
      <c r="E49" s="1175"/>
      <c r="F49" s="19" t="s">
        <v>530</v>
      </c>
      <c r="G49" s="20">
        <v>2.0099999999999998</v>
      </c>
      <c r="H49" s="20">
        <v>0.59</v>
      </c>
      <c r="I49" s="20" t="s">
        <v>531</v>
      </c>
      <c r="J49" s="21">
        <v>6.1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新温泉町</cp:lastModifiedBy>
  <cp:lastPrinted>2017-03-01T08:56:14Z</cp:lastPrinted>
  <dcterms:created xsi:type="dcterms:W3CDTF">2017-02-15T20:51:39Z</dcterms:created>
  <dcterms:modified xsi:type="dcterms:W3CDTF">2017-05-25T01:00:21Z</dcterms:modified>
</cp:coreProperties>
</file>